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65" windowHeight="9660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calcId="125725"/>
</workbook>
</file>

<file path=xl/calcChain.xml><?xml version="1.0" encoding="utf-8"?>
<calcChain xmlns="http://schemas.openxmlformats.org/spreadsheetml/2006/main">
  <c r="B31" i="2"/>
  <c r="K6" i="3"/>
  <c r="K5" s="1"/>
  <c r="L6"/>
  <c r="L5" s="1"/>
  <c r="C135"/>
  <c r="H131"/>
  <c r="G105"/>
  <c r="C61"/>
  <c r="L13" l="1"/>
  <c r="L14"/>
  <c r="L17"/>
  <c r="L22"/>
  <c r="L23"/>
  <c r="L24"/>
  <c r="L26"/>
  <c r="L27"/>
  <c r="L32"/>
  <c r="L33"/>
  <c r="L34"/>
  <c r="L35"/>
  <c r="L37"/>
  <c r="L39"/>
  <c r="L40"/>
  <c r="L43"/>
  <c r="L44"/>
  <c r="L48"/>
  <c r="L54"/>
  <c r="L55"/>
  <c r="L56"/>
  <c r="L57"/>
  <c r="L58"/>
  <c r="L60"/>
  <c r="L65"/>
  <c r="L72"/>
  <c r="L73"/>
  <c r="L74"/>
  <c r="L76"/>
  <c r="L79"/>
  <c r="L81"/>
  <c r="L88"/>
  <c r="L91"/>
  <c r="L92"/>
  <c r="L95"/>
  <c r="L97"/>
  <c r="L101"/>
  <c r="L102"/>
  <c r="L107"/>
  <c r="L108"/>
  <c r="L113"/>
  <c r="L119"/>
  <c r="L125"/>
  <c r="L132"/>
  <c r="L133"/>
  <c r="L134"/>
  <c r="L135"/>
  <c r="D142"/>
  <c r="E142"/>
  <c r="E141" s="1"/>
  <c r="E140" s="1"/>
  <c r="E128" s="1"/>
  <c r="E127" s="1"/>
  <c r="E126" s="1"/>
  <c r="F142"/>
  <c r="F141" s="1"/>
  <c r="F140" s="1"/>
  <c r="F128" s="1"/>
  <c r="F127" s="1"/>
  <c r="F126" s="1"/>
  <c r="G142"/>
  <c r="G141" s="1"/>
  <c r="G140" s="1"/>
  <c r="G128" s="1"/>
  <c r="G127" s="1"/>
  <c r="G126" s="1"/>
  <c r="H142"/>
  <c r="H141" s="1"/>
  <c r="H140" s="1"/>
  <c r="H127" s="1"/>
  <c r="H126" s="1"/>
  <c r="I142"/>
  <c r="I141" s="1"/>
  <c r="I140" s="1"/>
  <c r="I128" s="1"/>
  <c r="I127" s="1"/>
  <c r="I126" s="1"/>
  <c r="J142"/>
  <c r="J141" s="1"/>
  <c r="J140" s="1"/>
  <c r="J128" s="1"/>
  <c r="J127" s="1"/>
  <c r="J126" s="1"/>
  <c r="L142"/>
  <c r="D141"/>
  <c r="D140" s="1"/>
  <c r="D128" s="1"/>
  <c r="D127" s="1"/>
  <c r="D126" s="1"/>
  <c r="C133"/>
  <c r="C134"/>
  <c r="C132"/>
  <c r="D131"/>
  <c r="D130" s="1"/>
  <c r="E131"/>
  <c r="E130" s="1"/>
  <c r="F131"/>
  <c r="F130" s="1"/>
  <c r="G131"/>
  <c r="G130" s="1"/>
  <c r="H130"/>
  <c r="I131"/>
  <c r="I130" s="1"/>
  <c r="J131"/>
  <c r="J130" s="1"/>
  <c r="C125"/>
  <c r="D124"/>
  <c r="E124"/>
  <c r="F124"/>
  <c r="G124"/>
  <c r="H124"/>
  <c r="I124"/>
  <c r="J124"/>
  <c r="C124"/>
  <c r="D123"/>
  <c r="E123"/>
  <c r="F123"/>
  <c r="G123"/>
  <c r="G122" s="1"/>
  <c r="G120" s="1"/>
  <c r="H123"/>
  <c r="H122" s="1"/>
  <c r="H121" s="1"/>
  <c r="H120" s="1"/>
  <c r="I123"/>
  <c r="I122" s="1"/>
  <c r="I121" s="1"/>
  <c r="I120" s="1"/>
  <c r="J123"/>
  <c r="J122" s="1"/>
  <c r="J121" s="1"/>
  <c r="J120" s="1"/>
  <c r="C123"/>
  <c r="L123" s="1"/>
  <c r="D122"/>
  <c r="D121" s="1"/>
  <c r="D120" s="1"/>
  <c r="E122"/>
  <c r="E121" s="1"/>
  <c r="E120" s="1"/>
  <c r="F122"/>
  <c r="F121" s="1"/>
  <c r="F120" s="1"/>
  <c r="C119"/>
  <c r="D118"/>
  <c r="E118"/>
  <c r="F118"/>
  <c r="G118"/>
  <c r="H118"/>
  <c r="I118"/>
  <c r="J118"/>
  <c r="C118"/>
  <c r="C117" s="1"/>
  <c r="D117"/>
  <c r="D116" s="1"/>
  <c r="D115" s="1"/>
  <c r="D114" s="1"/>
  <c r="E117"/>
  <c r="E116" s="1"/>
  <c r="E115" s="1"/>
  <c r="E114" s="1"/>
  <c r="F117"/>
  <c r="G117"/>
  <c r="G116" s="1"/>
  <c r="G115" s="1"/>
  <c r="G114" s="1"/>
  <c r="H117"/>
  <c r="H116" s="1"/>
  <c r="H115" s="1"/>
  <c r="H114" s="1"/>
  <c r="I117"/>
  <c r="I116" s="1"/>
  <c r="I115" s="1"/>
  <c r="I114" s="1"/>
  <c r="J117"/>
  <c r="J116" s="1"/>
  <c r="J115" s="1"/>
  <c r="J114" s="1"/>
  <c r="F116"/>
  <c r="F115" s="1"/>
  <c r="F114" s="1"/>
  <c r="C113"/>
  <c r="D112"/>
  <c r="E112"/>
  <c r="F112"/>
  <c r="G112"/>
  <c r="G111" s="1"/>
  <c r="G110" s="1"/>
  <c r="G109" s="1"/>
  <c r="H112"/>
  <c r="H111" s="1"/>
  <c r="H110" s="1"/>
  <c r="H109" s="1"/>
  <c r="I112"/>
  <c r="I111" s="1"/>
  <c r="I110" s="1"/>
  <c r="I109" s="1"/>
  <c r="J112"/>
  <c r="C112"/>
  <c r="K112" s="1"/>
  <c r="L112" s="1"/>
  <c r="D111"/>
  <c r="D110" s="1"/>
  <c r="D109" s="1"/>
  <c r="E111"/>
  <c r="E110" s="1"/>
  <c r="E109" s="1"/>
  <c r="F111"/>
  <c r="J111"/>
  <c r="J110" s="1"/>
  <c r="J109" s="1"/>
  <c r="F110"/>
  <c r="F109" s="1"/>
  <c r="C108"/>
  <c r="C107"/>
  <c r="D105"/>
  <c r="D104" s="1"/>
  <c r="D103" s="1"/>
  <c r="E105"/>
  <c r="E104" s="1"/>
  <c r="E103" s="1"/>
  <c r="F105"/>
  <c r="G104"/>
  <c r="G103" s="1"/>
  <c r="H105"/>
  <c r="H104" s="1"/>
  <c r="H103" s="1"/>
  <c r="I105"/>
  <c r="I104" s="1"/>
  <c r="I103" s="1"/>
  <c r="J105"/>
  <c r="F104"/>
  <c r="F103" s="1"/>
  <c r="J104"/>
  <c r="J103" s="1"/>
  <c r="C102"/>
  <c r="C101"/>
  <c r="D100"/>
  <c r="D99" s="1"/>
  <c r="D98" s="1"/>
  <c r="E100"/>
  <c r="F100"/>
  <c r="F99" s="1"/>
  <c r="F98" s="1"/>
  <c r="G100"/>
  <c r="G99" s="1"/>
  <c r="G98" s="1"/>
  <c r="H100"/>
  <c r="H99" s="1"/>
  <c r="H98" s="1"/>
  <c r="I100"/>
  <c r="I99" s="1"/>
  <c r="I98" s="1"/>
  <c r="J100"/>
  <c r="J99" s="1"/>
  <c r="J98" s="1"/>
  <c r="E99"/>
  <c r="E98" s="1"/>
  <c r="C97"/>
  <c r="D96"/>
  <c r="E96"/>
  <c r="F96"/>
  <c r="G96"/>
  <c r="H96"/>
  <c r="I96"/>
  <c r="J96"/>
  <c r="C96"/>
  <c r="C95"/>
  <c r="D94"/>
  <c r="E94"/>
  <c r="F94"/>
  <c r="G94"/>
  <c r="H94"/>
  <c r="I94"/>
  <c r="J94"/>
  <c r="C94"/>
  <c r="C92"/>
  <c r="D90"/>
  <c r="E90"/>
  <c r="F90"/>
  <c r="G90"/>
  <c r="I90"/>
  <c r="J90"/>
  <c r="D89"/>
  <c r="E89"/>
  <c r="F89"/>
  <c r="G89"/>
  <c r="I89"/>
  <c r="J89"/>
  <c r="C88"/>
  <c r="C87" s="1"/>
  <c r="C86" s="1"/>
  <c r="K86" s="1"/>
  <c r="L86" s="1"/>
  <c r="D87"/>
  <c r="D86" s="1"/>
  <c r="E87"/>
  <c r="E86" s="1"/>
  <c r="F87"/>
  <c r="F86" s="1"/>
  <c r="G87"/>
  <c r="G86" s="1"/>
  <c r="H87"/>
  <c r="H86" s="1"/>
  <c r="I87"/>
  <c r="J87"/>
  <c r="J86" s="1"/>
  <c r="I86"/>
  <c r="C81"/>
  <c r="D80"/>
  <c r="E80"/>
  <c r="F80"/>
  <c r="G80"/>
  <c r="H80"/>
  <c r="I80"/>
  <c r="J80"/>
  <c r="C80"/>
  <c r="K80" s="1"/>
  <c r="L80" s="1"/>
  <c r="D78"/>
  <c r="D77" s="1"/>
  <c r="F78"/>
  <c r="G78"/>
  <c r="D75"/>
  <c r="E75"/>
  <c r="F75"/>
  <c r="G75"/>
  <c r="H75"/>
  <c r="I75"/>
  <c r="J75"/>
  <c r="D71"/>
  <c r="E71"/>
  <c r="F71"/>
  <c r="G71"/>
  <c r="H71"/>
  <c r="I71"/>
  <c r="J71"/>
  <c r="C76"/>
  <c r="C75" s="1"/>
  <c r="K75" s="1"/>
  <c r="L75" s="1"/>
  <c r="C73"/>
  <c r="C74"/>
  <c r="C72"/>
  <c r="C65"/>
  <c r="D64"/>
  <c r="E64"/>
  <c r="F64"/>
  <c r="G64"/>
  <c r="H64"/>
  <c r="I64"/>
  <c r="J64"/>
  <c r="C64"/>
  <c r="D63"/>
  <c r="E63"/>
  <c r="F63"/>
  <c r="G63"/>
  <c r="G62" s="1"/>
  <c r="H63"/>
  <c r="H62" s="1"/>
  <c r="I63"/>
  <c r="I62" s="1"/>
  <c r="J63"/>
  <c r="J62" s="1"/>
  <c r="C63"/>
  <c r="C62" s="1"/>
  <c r="L62" s="1"/>
  <c r="D62"/>
  <c r="E62"/>
  <c r="F62"/>
  <c r="C60"/>
  <c r="C59" s="1"/>
  <c r="K59" s="1"/>
  <c r="L59" s="1"/>
  <c r="D59"/>
  <c r="F59"/>
  <c r="G59"/>
  <c r="H59"/>
  <c r="I59"/>
  <c r="J59"/>
  <c r="C55"/>
  <c r="C56"/>
  <c r="C57"/>
  <c r="C58"/>
  <c r="C54"/>
  <c r="D53"/>
  <c r="E53"/>
  <c r="E52" s="1"/>
  <c r="F53"/>
  <c r="G53"/>
  <c r="H53"/>
  <c r="I53"/>
  <c r="J53"/>
  <c r="E51"/>
  <c r="J52"/>
  <c r="J51" s="1"/>
  <c r="E47"/>
  <c r="E46" s="1"/>
  <c r="E45" s="1"/>
  <c r="C48"/>
  <c r="D47"/>
  <c r="D46" s="1"/>
  <c r="D45" s="1"/>
  <c r="D28" s="1"/>
  <c r="F47"/>
  <c r="F46" s="1"/>
  <c r="F45" s="1"/>
  <c r="G47"/>
  <c r="G46" s="1"/>
  <c r="G45" s="1"/>
  <c r="H47"/>
  <c r="H46" s="1"/>
  <c r="H45" s="1"/>
  <c r="I47"/>
  <c r="I46" s="1"/>
  <c r="I45" s="1"/>
  <c r="J47"/>
  <c r="J46" s="1"/>
  <c r="J45" s="1"/>
  <c r="C44"/>
  <c r="C43"/>
  <c r="D42"/>
  <c r="D41" s="1"/>
  <c r="E42"/>
  <c r="E41" s="1"/>
  <c r="F42"/>
  <c r="F41" s="1"/>
  <c r="G42"/>
  <c r="G41" s="1"/>
  <c r="H42"/>
  <c r="H41" s="1"/>
  <c r="I42"/>
  <c r="I41" s="1"/>
  <c r="J42"/>
  <c r="J41" s="1"/>
  <c r="C39"/>
  <c r="D38"/>
  <c r="E38"/>
  <c r="F38"/>
  <c r="G38"/>
  <c r="H38"/>
  <c r="I38"/>
  <c r="J38"/>
  <c r="C38"/>
  <c r="K38" s="1"/>
  <c r="L38" s="1"/>
  <c r="C37"/>
  <c r="D36"/>
  <c r="E36"/>
  <c r="F36"/>
  <c r="G36"/>
  <c r="H36"/>
  <c r="I36"/>
  <c r="J36"/>
  <c r="C36"/>
  <c r="C33"/>
  <c r="C34"/>
  <c r="C35"/>
  <c r="C32"/>
  <c r="D31"/>
  <c r="E31"/>
  <c r="F31"/>
  <c r="G31"/>
  <c r="H31"/>
  <c r="I31"/>
  <c r="J31"/>
  <c r="C26"/>
  <c r="D25"/>
  <c r="E25"/>
  <c r="F25"/>
  <c r="G25"/>
  <c r="H25"/>
  <c r="I25"/>
  <c r="J25"/>
  <c r="C25"/>
  <c r="C23"/>
  <c r="C24"/>
  <c r="C22"/>
  <c r="D21"/>
  <c r="E21"/>
  <c r="F21"/>
  <c r="G21"/>
  <c r="H21"/>
  <c r="I21"/>
  <c r="J21"/>
  <c r="C14"/>
  <c r="D12"/>
  <c r="D11" s="1"/>
  <c r="E12"/>
  <c r="E11" s="1"/>
  <c r="F12"/>
  <c r="F11" s="1"/>
  <c r="G12"/>
  <c r="G11" s="1"/>
  <c r="H12"/>
  <c r="H11" s="1"/>
  <c r="I12"/>
  <c r="I11" s="1"/>
  <c r="J12"/>
  <c r="J11" s="1"/>
  <c r="C17"/>
  <c r="J20" l="1"/>
  <c r="J19" s="1"/>
  <c r="J18" s="1"/>
  <c r="H20"/>
  <c r="H19" s="1"/>
  <c r="H18" s="1"/>
  <c r="D20"/>
  <c r="D19" s="1"/>
  <c r="D18" s="1"/>
  <c r="I30"/>
  <c r="E50"/>
  <c r="E49" s="1"/>
  <c r="I93"/>
  <c r="F93"/>
  <c r="F85" s="1"/>
  <c r="F84" s="1"/>
  <c r="F83" s="1"/>
  <c r="F82" s="1"/>
  <c r="D93"/>
  <c r="F30"/>
  <c r="J50"/>
  <c r="J49" s="1"/>
  <c r="I20"/>
  <c r="I19" s="1"/>
  <c r="I18" s="1"/>
  <c r="C122"/>
  <c r="C121" s="1"/>
  <c r="C120" s="1"/>
  <c r="L120" s="1"/>
  <c r="C105"/>
  <c r="I85"/>
  <c r="I84" s="1"/>
  <c r="I83" s="1"/>
  <c r="I82" s="1"/>
  <c r="H52"/>
  <c r="H51" s="1"/>
  <c r="H50" s="1"/>
  <c r="H49" s="1"/>
  <c r="F52"/>
  <c r="F51" s="1"/>
  <c r="F50" s="1"/>
  <c r="F49" s="1"/>
  <c r="J70"/>
  <c r="C100"/>
  <c r="C99" s="1"/>
  <c r="F77"/>
  <c r="F70"/>
  <c r="E20"/>
  <c r="E19" s="1"/>
  <c r="E18" s="1"/>
  <c r="D85"/>
  <c r="D84" s="1"/>
  <c r="D83" s="1"/>
  <c r="D82" s="1"/>
  <c r="H30"/>
  <c r="D30"/>
  <c r="C31"/>
  <c r="E30"/>
  <c r="D52"/>
  <c r="D51" s="1"/>
  <c r="D50" s="1"/>
  <c r="D49" s="1"/>
  <c r="I52"/>
  <c r="I51" s="1"/>
  <c r="I50" s="1"/>
  <c r="I49" s="1"/>
  <c r="H70"/>
  <c r="D70"/>
  <c r="J93"/>
  <c r="H93"/>
  <c r="C93"/>
  <c r="L93" s="1"/>
  <c r="G93"/>
  <c r="G85" s="1"/>
  <c r="G84" s="1"/>
  <c r="G83" s="1"/>
  <c r="G82" s="1"/>
  <c r="E93"/>
  <c r="E85" s="1"/>
  <c r="E84" s="1"/>
  <c r="E83" s="1"/>
  <c r="E82" s="1"/>
  <c r="D69"/>
  <c r="D68" s="1"/>
  <c r="D67" s="1"/>
  <c r="D66" s="1"/>
  <c r="J30"/>
  <c r="C116"/>
  <c r="K117"/>
  <c r="L117" s="1"/>
  <c r="K118"/>
  <c r="L118" s="1"/>
  <c r="L63"/>
  <c r="C21"/>
  <c r="F20"/>
  <c r="F19" s="1"/>
  <c r="F18" s="1"/>
  <c r="C42"/>
  <c r="C53"/>
  <c r="C52" s="1"/>
  <c r="C111"/>
  <c r="K87"/>
  <c r="L87" s="1"/>
  <c r="J85"/>
  <c r="J84" s="1"/>
  <c r="J83" s="1"/>
  <c r="J82" s="1"/>
  <c r="G77"/>
  <c r="G70"/>
  <c r="I70"/>
  <c r="E70"/>
  <c r="C71"/>
  <c r="G52"/>
  <c r="G51" s="1"/>
  <c r="G50" s="1"/>
  <c r="G49" s="1"/>
  <c r="G30"/>
  <c r="G20"/>
  <c r="G19" s="1"/>
  <c r="G18" s="1"/>
  <c r="C12"/>
  <c r="D16"/>
  <c r="E16"/>
  <c r="E15" s="1"/>
  <c r="E10" s="1"/>
  <c r="E9" s="1"/>
  <c r="F16"/>
  <c r="F15" s="1"/>
  <c r="F10" s="1"/>
  <c r="F9" s="1"/>
  <c r="G16"/>
  <c r="G15" s="1"/>
  <c r="G10" s="1"/>
  <c r="G9" s="1"/>
  <c r="H16"/>
  <c r="H15" s="1"/>
  <c r="H10" s="1"/>
  <c r="H9" s="1"/>
  <c r="H8" s="1"/>
  <c r="I16"/>
  <c r="I15" s="1"/>
  <c r="I10" s="1"/>
  <c r="I9" s="1"/>
  <c r="J16"/>
  <c r="J15" s="1"/>
  <c r="J10" s="1"/>
  <c r="J9" s="1"/>
  <c r="J8" s="1"/>
  <c r="I8" l="1"/>
  <c r="E8"/>
  <c r="C30"/>
  <c r="L30" s="1"/>
  <c r="L122"/>
  <c r="L121"/>
  <c r="F69"/>
  <c r="F68" s="1"/>
  <c r="F67" s="1"/>
  <c r="F66" s="1"/>
  <c r="C20"/>
  <c r="L20" s="1"/>
  <c r="F8"/>
  <c r="C11"/>
  <c r="C19"/>
  <c r="C70"/>
  <c r="L141"/>
  <c r="K111"/>
  <c r="L111" s="1"/>
  <c r="C110"/>
  <c r="K53"/>
  <c r="L53" s="1"/>
  <c r="L99"/>
  <c r="C98"/>
  <c r="L98" s="1"/>
  <c r="D15"/>
  <c r="D10" s="1"/>
  <c r="D9" s="1"/>
  <c r="D8" s="1"/>
  <c r="D7" s="1"/>
  <c r="D6" s="1"/>
  <c r="D5" s="1"/>
  <c r="C16"/>
  <c r="G8"/>
  <c r="C104"/>
  <c r="C41"/>
  <c r="C115"/>
  <c r="K116"/>
  <c r="L116" s="1"/>
  <c r="G69"/>
  <c r="G68" s="1"/>
  <c r="G67" s="1"/>
  <c r="G66" s="1"/>
  <c r="E79"/>
  <c r="E78" s="1"/>
  <c r="E77" s="1"/>
  <c r="E69" s="1"/>
  <c r="E68" s="1"/>
  <c r="E67" s="1"/>
  <c r="E66" s="1"/>
  <c r="H79"/>
  <c r="H78" s="1"/>
  <c r="H77" s="1"/>
  <c r="H69" s="1"/>
  <c r="H68" s="1"/>
  <c r="H67" s="1"/>
  <c r="H66" s="1"/>
  <c r="I79"/>
  <c r="I78" s="1"/>
  <c r="I77" s="1"/>
  <c r="I69" s="1"/>
  <c r="I68" s="1"/>
  <c r="I67" s="1"/>
  <c r="I66" s="1"/>
  <c r="J79"/>
  <c r="E29"/>
  <c r="E28" s="1"/>
  <c r="E7" s="1"/>
  <c r="E6" s="1"/>
  <c r="E5" s="1"/>
  <c r="F29"/>
  <c r="F28" s="1"/>
  <c r="G29"/>
  <c r="G28" s="1"/>
  <c r="G7" s="1"/>
  <c r="H29"/>
  <c r="H28" s="1"/>
  <c r="H7" s="1"/>
  <c r="I29"/>
  <c r="I28" s="1"/>
  <c r="I7" s="1"/>
  <c r="J29"/>
  <c r="J28" s="1"/>
  <c r="J7" s="1"/>
  <c r="F7" l="1"/>
  <c r="F6" s="1"/>
  <c r="F5" s="1"/>
  <c r="L70"/>
  <c r="K70"/>
  <c r="C114"/>
  <c r="K114" s="1"/>
  <c r="L114" s="1"/>
  <c r="K115"/>
  <c r="L115" s="1"/>
  <c r="L41"/>
  <c r="C29"/>
  <c r="L29" s="1"/>
  <c r="C103"/>
  <c r="L103" s="1"/>
  <c r="L104"/>
  <c r="C129"/>
  <c r="L130"/>
  <c r="C15"/>
  <c r="L15" s="1"/>
  <c r="C109"/>
  <c r="K109" s="1"/>
  <c r="L109" s="1"/>
  <c r="K110"/>
  <c r="L110" s="1"/>
  <c r="L11"/>
  <c r="G6"/>
  <c r="G5" s="1"/>
  <c r="C51"/>
  <c r="L52"/>
  <c r="C18"/>
  <c r="L19"/>
  <c r="C79"/>
  <c r="C78" s="1"/>
  <c r="J78"/>
  <c r="J77" s="1"/>
  <c r="J69" s="1"/>
  <c r="J68" s="1"/>
  <c r="J67" s="1"/>
  <c r="J66" s="1"/>
  <c r="J6" s="1"/>
  <c r="J5" s="1"/>
  <c r="C10" l="1"/>
  <c r="C9" s="1"/>
  <c r="L9" s="1"/>
  <c r="C77"/>
  <c r="L18"/>
  <c r="L51"/>
  <c r="C50"/>
  <c r="L10"/>
  <c r="L129"/>
  <c r="C128"/>
  <c r="H91"/>
  <c r="C127" l="1"/>
  <c r="L128"/>
  <c r="C49"/>
  <c r="L50"/>
  <c r="C8"/>
  <c r="L8" s="1"/>
  <c r="C69"/>
  <c r="L77"/>
  <c r="C91"/>
  <c r="C90" s="1"/>
  <c r="H90"/>
  <c r="H89" s="1"/>
  <c r="H85" s="1"/>
  <c r="H84" s="1"/>
  <c r="H83" s="1"/>
  <c r="H82" s="1"/>
  <c r="H6" s="1"/>
  <c r="H5" s="1"/>
  <c r="C89" l="1"/>
  <c r="C68"/>
  <c r="L69"/>
  <c r="L127"/>
  <c r="H45" i="2"/>
  <c r="G45"/>
  <c r="F45"/>
  <c r="D45"/>
  <c r="C45"/>
  <c r="H30"/>
  <c r="B30"/>
  <c r="H15"/>
  <c r="G15"/>
  <c r="F15"/>
  <c r="D15"/>
  <c r="B15"/>
  <c r="C67" i="3" l="1"/>
  <c r="L68"/>
  <c r="L89"/>
  <c r="C85"/>
  <c r="H22" i="4"/>
  <c r="G22"/>
  <c r="F22"/>
  <c r="B46" i="2"/>
  <c r="L85" i="3" l="1"/>
  <c r="C84"/>
  <c r="C66"/>
  <c r="L67"/>
  <c r="H13" i="4"/>
  <c r="G13"/>
  <c r="F13"/>
  <c r="B16" i="2"/>
  <c r="C47" i="3"/>
  <c r="L84" l="1"/>
  <c r="C83"/>
  <c r="C46"/>
  <c r="L83" l="1"/>
  <c r="C82"/>
  <c r="C45"/>
  <c r="L46"/>
  <c r="C28" l="1"/>
  <c r="L45"/>
  <c r="C7" l="1"/>
  <c r="C6" s="1"/>
  <c r="C5" s="1"/>
  <c r="L28"/>
</calcChain>
</file>

<file path=xl/sharedStrings.xml><?xml version="1.0" encoding="utf-8"?>
<sst xmlns="http://schemas.openxmlformats.org/spreadsheetml/2006/main" count="280" uniqueCount="160">
  <si>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</si>
  <si>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</si>
  <si>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</si>
  <si>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</si>
  <si>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</si>
  <si>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</si>
  <si>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</si>
  <si>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</si>
  <si>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</si>
  <si>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</si>
  <si>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</si>
  <si>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</si>
  <si>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</si>
  <si>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</si>
  <si>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</si>
  <si>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</si>
  <si>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</si>
  <si>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</si>
  <si>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</si>
  <si>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</si>
  <si>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</si>
  <si>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</si>
  <si>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</si>
  <si>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</si>
  <si>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</si>
  <si>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</si>
  <si>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</si>
  <si>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</si>
  <si>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</si>
  <si>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</si>
  <si>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</si>
  <si>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</si>
  <si>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</si>
  <si>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</si>
  <si>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</si>
  <si>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</si>
  <si>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</si>
  <si>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</si>
  <si>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</si>
  <si>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</si>
  <si>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</si>
  <si>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
za 2021.</t>
  </si>
  <si>
    <t>Ukupno prihodi i primici za 2021.</t>
  </si>
  <si>
    <t>PROJEKCIJA PLANA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</si>
  <si>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</si>
  <si>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</si>
  <si>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</si>
  <si>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</si>
  <si>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</si>
  <si>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</si>
  <si>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</si>
  <si>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</si>
  <si>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</si>
  <si>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</si>
  <si>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</si>
  <si>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</si>
  <si>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</si>
  <si>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</si>
  <si>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</si>
  <si>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Izvor 4.1.1.</t>
  </si>
  <si>
    <t>Izvor 1.1.2.</t>
  </si>
  <si>
    <t>Aktivnost A106202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</si>
  <si>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</si>
  <si>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</si>
  <si>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</si>
  <si>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</si>
  <si>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</si>
  <si>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</si>
  <si>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</si>
  <si>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</si>
  <si>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</si>
  <si>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</si>
  <si>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</si>
  <si>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</si>
  <si>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</si>
  <si>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</si>
  <si>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</si>
  <si>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Naknada troškova zaposlenima</t>
  </si>
  <si>
    <t>STRUČNO OSPOSOBLJAVANJE</t>
  </si>
  <si>
    <t>REDOVNA DJELATNOST OSNOVNIH ŠKOLA</t>
  </si>
  <si>
    <t>TEKUĆE DONACIJE</t>
  </si>
  <si>
    <t>Program 1060</t>
  </si>
  <si>
    <t>PRIJEDLOG PLANA ZA 2020.</t>
  </si>
  <si>
    <t>PROJEKCIJA PLANA ZA 2022.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</si>
  <si>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</si>
  <si>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</si>
  <si>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</si>
  <si>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</si>
  <si>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</si>
  <si>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</si>
  <si>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</si>
  <si>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</si>
  <si>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</si>
  <si>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</si>
  <si>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</si>
  <si>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</si>
  <si>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</si>
  <si>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</si>
  <si>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</si>
  <si>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</si>
  <si>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</si>
  <si>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</si>
  <si>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</si>
  <si>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</si>
  <si>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</si>
  <si>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</si>
  <si>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</si>
  <si>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</si>
  <si>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</si>
  <si>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</si>
  <si>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</si>
  <si>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</si>
  <si>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</si>
  <si>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</si>
  <si>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</si>
  <si>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</si>
  <si>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</si>
  <si>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</si>
  <si>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</si>
  <si>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</si>
  <si>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</si>
  <si>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</si>
  <si>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</si>
  <si>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</si>
  <si>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</si>
  <si>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</si>
  <si>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Prijedlog plana 
za 2020</t>
  </si>
  <si>
    <t>Projekcija plana 
za 2022.</t>
  </si>
  <si>
    <t>Projekcija plana
za 2021.</t>
  </si>
  <si>
    <t>Prijedlog plana 
za 2020.</t>
  </si>
  <si>
    <t>Projekcija plana 
za 2022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</si>
  <si>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</si>
  <si>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</si>
  <si>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</si>
  <si>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</si>
  <si>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</si>
  <si>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</si>
  <si>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OŠ SVETE ANE U OSIJEKU</t>
  </si>
  <si>
    <t>PRORAČUNSKI KORISNIK:OŠ SVETE ANE U OSIJEKU</t>
  </si>
  <si>
    <t>Rashodi za zaposlene- POVJESNIČARI</t>
  </si>
  <si>
    <t>Rashodi za materijal i drugo</t>
  </si>
  <si>
    <t>Licence - kurik. reforma</t>
  </si>
  <si>
    <t>Izvor 5.2</t>
  </si>
  <si>
    <t>KAPITALNE DONACIJE - proračunski korisnici</t>
  </si>
  <si>
    <t>Izvor 5.2.1</t>
  </si>
  <si>
    <t>KAPITALNE DONACIJE-proračunski korisnici</t>
  </si>
  <si>
    <t>Pogram 1062</t>
  </si>
  <si>
    <t>Izvor 6.</t>
  </si>
  <si>
    <t>Prihodi od nefinancisjke imovine</t>
  </si>
  <si>
    <t>Izvor 6.5</t>
  </si>
  <si>
    <t>Priihodi od nefinancijske imovine-PRORAČUNSKI KORISNICI</t>
  </si>
  <si>
    <t>Aktivnost  A106002</t>
  </si>
  <si>
    <t>Rashod za materijal i energiju</t>
  </si>
  <si>
    <t>U OSIJEKU, 20.10.2019.</t>
  </si>
  <si>
    <t>PLAN RASHODA I IZDATAKA 2020.</t>
  </si>
  <si>
    <t>Ukupno prihodi i primici za 2022.</t>
  </si>
  <si>
    <t>2022.</t>
  </si>
  <si>
    <t>2021.</t>
  </si>
  <si>
    <t>2020.</t>
  </si>
  <si>
    <t>PRIJEDLOG REBALANSA FINANCIJSKOG PLANA OŠ  SVETE ANE U OSIJEKU ZA 2020. I  PROJEKCIJA PLANA ZA  2021. I 2022. GODINU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</si>
</sst>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6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300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20" fillId="22" borderId="10" xfId="0" applyNumberFormat="1" applyFont="1" applyFill="1" applyBorder="1" applyAlignment="1" applyProtection="1">
      <alignment wrapText="1"/>
    </xf>
    <xf numFmtId="0" fontId="38" fillId="22" borderId="10" xfId="0" applyNumberFormat="1" applyFont="1" applyFill="1" applyBorder="1" applyAlignment="1" applyProtection="1">
      <alignment wrapText="1"/>
    </xf>
    <xf numFmtId="0" fontId="40" fillId="22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2" borderId="26" xfId="0" applyNumberFormat="1" applyFont="1" applyFill="1" applyBorder="1" applyAlignment="1" applyProtection="1">
      <alignment horizontal="center"/>
    </xf>
    <xf numFmtId="0" fontId="38" fillId="22" borderId="26" xfId="0" applyNumberFormat="1" applyFont="1" applyFill="1" applyBorder="1" applyAlignment="1" applyProtection="1">
      <alignment horizontal="center"/>
    </xf>
    <xf numFmtId="0" fontId="40" fillId="22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3" borderId="26" xfId="0" applyNumberFormat="1" applyFont="1" applyFill="1" applyBorder="1" applyAlignment="1" applyProtection="1">
      <alignment horizontal="center"/>
    </xf>
    <xf numFmtId="0" fontId="37" fillId="22" borderId="10" xfId="0" applyNumberFormat="1" applyFont="1" applyFill="1" applyBorder="1" applyAlignment="1" applyProtection="1">
      <alignment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2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3" borderId="26" xfId="0" applyNumberFormat="1" applyFont="1" applyFill="1" applyBorder="1" applyAlignment="1" applyProtection="1">
      <alignment horizontal="center"/>
    </xf>
    <xf numFmtId="0" fontId="18" fillId="23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18" fillId="24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2" borderId="10" xfId="0" applyNumberFormat="1" applyFont="1" applyFill="1" applyBorder="1" applyAlignment="1" applyProtection="1">
      <alignment wrapText="1"/>
    </xf>
    <xf numFmtId="164" fontId="20" fillId="22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8" fillId="24" borderId="26" xfId="0" applyNumberFormat="1" applyFont="1" applyFill="1" applyBorder="1" applyAlignment="1" applyProtection="1">
      <alignment horizontal="center"/>
    </xf>
    <xf numFmtId="0" fontId="18" fillId="22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4" borderId="26" xfId="0" applyNumberFormat="1" applyFont="1" applyFill="1" applyBorder="1" applyAlignment="1" applyProtection="1">
      <alignment horizontal="center"/>
    </xf>
    <xf numFmtId="0" fontId="20" fillId="24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0" fontId="18" fillId="24" borderId="26" xfId="0" applyNumberFormat="1" applyFont="1" applyFill="1" applyBorder="1" applyAlignment="1" applyProtection="1">
      <alignment horizontal="center"/>
    </xf>
    <xf numFmtId="0" fontId="43" fillId="24" borderId="26" xfId="0" applyNumberFormat="1" applyFont="1" applyFill="1" applyBorder="1" applyAlignment="1" applyProtection="1">
      <alignment horizontal="center"/>
    </xf>
    <xf numFmtId="0" fontId="43" fillId="24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4" borderId="26" xfId="0" applyNumberFormat="1" applyFont="1" applyFill="1" applyBorder="1" applyAlignment="1" applyProtection="1">
      <alignment horizontal="center"/>
    </xf>
    <xf numFmtId="0" fontId="37" fillId="24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0" fontId="43" fillId="24" borderId="26" xfId="0" applyNumberFormat="1" applyFont="1" applyFill="1" applyBorder="1" applyAlignment="1" applyProtection="1">
      <alignment horizontal="left"/>
    </xf>
    <xf numFmtId="0" fontId="43" fillId="24" borderId="10" xfId="0" applyNumberFormat="1" applyFont="1" applyFill="1" applyBorder="1" applyAlignment="1" applyProtection="1"/>
    <xf numFmtId="0" fontId="38" fillId="25" borderId="26" xfId="0" applyNumberFormat="1" applyFont="1" applyFill="1" applyBorder="1" applyAlignment="1" applyProtection="1">
      <alignment horizontal="center"/>
    </xf>
    <xf numFmtId="0" fontId="38" fillId="25" borderId="10" xfId="0" applyNumberFormat="1" applyFont="1" applyFill="1" applyBorder="1" applyAlignment="1" applyProtection="1">
      <alignment wrapText="1"/>
    </xf>
    <xf numFmtId="0" fontId="40" fillId="25" borderId="26" xfId="0" applyNumberFormat="1" applyFont="1" applyFill="1" applyBorder="1" applyAlignment="1" applyProtection="1">
      <alignment horizontal="center"/>
    </xf>
    <xf numFmtId="0" fontId="40" fillId="25" borderId="10" xfId="0" applyNumberFormat="1" applyFont="1" applyFill="1" applyBorder="1" applyAlignment="1" applyProtection="1">
      <alignment wrapText="1"/>
    </xf>
    <xf numFmtId="0" fontId="20" fillId="25" borderId="26" xfId="0" applyNumberFormat="1" applyFont="1" applyFill="1" applyBorder="1" applyAlignment="1" applyProtection="1">
      <alignment horizontal="center"/>
    </xf>
    <xf numFmtId="0" fontId="20" fillId="25" borderId="10" xfId="0" applyNumberFormat="1" applyFont="1" applyFill="1" applyBorder="1" applyAlignment="1" applyProtection="1">
      <alignment wrapText="1"/>
    </xf>
    <xf numFmtId="0" fontId="37" fillId="25" borderId="26" xfId="0" applyNumberFormat="1" applyFont="1" applyFill="1" applyBorder="1" applyAlignment="1" applyProtection="1">
      <alignment horizontal="center"/>
    </xf>
    <xf numFmtId="0" fontId="37" fillId="25" borderId="10" xfId="0" applyNumberFormat="1" applyFont="1" applyFill="1" applyBorder="1" applyAlignment="1" applyProtection="1">
      <alignment wrapText="1"/>
    </xf>
    <xf numFmtId="0" fontId="20" fillId="25" borderId="0" xfId="0" applyNumberFormat="1" applyFont="1" applyFill="1" applyBorder="1" applyAlignment="1" applyProtection="1"/>
    <xf numFmtId="0" fontId="18" fillId="25" borderId="10" xfId="0" applyNumberFormat="1" applyFont="1" applyFill="1" applyBorder="1" applyAlignment="1" applyProtection="1">
      <alignment wrapText="1"/>
    </xf>
    <xf numFmtId="0" fontId="40" fillId="25" borderId="26" xfId="0" applyNumberFormat="1" applyFont="1" applyFill="1" applyBorder="1" applyAlignment="1" applyProtection="1">
      <alignment horizontal="left"/>
    </xf>
    <xf numFmtId="164" fontId="18" fillId="25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164" fontId="39" fillId="25" borderId="10" xfId="38" applyNumberFormat="1" applyFont="1" applyFill="1" applyBorder="1" applyAlignment="1" applyProtection="1"/>
    <xf numFmtId="164" fontId="20" fillId="23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1" fontId="41" fillId="19" borderId="31" xfId="0" applyNumberFormat="1" applyFont="1" applyFill="1" applyBorder="1" applyAlignment="1">
      <alignment horizontal="left" wrapText="1"/>
    </xf>
    <xf numFmtId="0" fontId="41" fillId="0" borderId="32" xfId="0" applyFont="1" applyBorder="1" applyAlignment="1">
      <alignment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3" fillId="24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38" fillId="24" borderId="10" xfId="0" applyNumberFormat="1" applyFont="1" applyFill="1" applyBorder="1" applyAlignment="1" applyProtection="1">
      <alignment wrapText="1"/>
    </xf>
    <xf numFmtId="0" fontId="20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164" fontId="18" fillId="27" borderId="10" xfId="38" applyNumberFormat="1" applyFont="1" applyFill="1" applyBorder="1" applyAlignment="1" applyProtection="1"/>
    <xf numFmtId="164" fontId="20" fillId="27" borderId="10" xfId="38" applyNumberFormat="1" applyFont="1" applyFill="1" applyBorder="1" applyAlignment="1" applyProtection="1"/>
    <xf numFmtId="164" fontId="18" fillId="22" borderId="10" xfId="38" applyNumberFormat="1" applyFont="1" applyFill="1" applyBorder="1" applyAlignment="1" applyProtection="1"/>
    <xf numFmtId="164" fontId="39" fillId="22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28" borderId="10" xfId="0" applyNumberFormat="1" applyFont="1" applyFill="1" applyBorder="1" applyAlignment="1" applyProtection="1">
      <alignment wrapText="1"/>
    </xf>
    <xf numFmtId="0" fontId="37" fillId="20" borderId="10" xfId="0" applyNumberFormat="1" applyFont="1" applyFill="1" applyBorder="1" applyAlignment="1" applyProtection="1">
      <alignment wrapText="1"/>
    </xf>
    <xf numFmtId="164" fontId="20" fillId="20" borderId="10" xfId="38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wrapText="1"/>
    </xf>
    <xf numFmtId="0" fontId="20" fillId="22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5" fillId="22" borderId="26" xfId="0" applyNumberFormat="1" applyFont="1" applyFill="1" applyBorder="1" applyAlignment="1" applyProtection="1">
      <alignment horizontal="center" vertical="center"/>
    </xf>
    <xf numFmtId="0" fontId="15" fillId="22" borderId="10" xfId="0" applyNumberFormat="1" applyFont="1" applyFill="1" applyBorder="1" applyAlignment="1" applyProtection="1">
      <alignment wrapText="1"/>
    </xf>
    <xf numFmtId="164" fontId="14" fillId="22" borderId="10" xfId="38" applyNumberFormat="1" applyFont="1" applyFill="1" applyBorder="1" applyAlignment="1" applyProtection="1"/>
    <xf numFmtId="164" fontId="45" fillId="22" borderId="10" xfId="38" applyNumberFormat="1" applyFont="1" applyFill="1" applyBorder="1" applyAlignment="1" applyProtection="1"/>
    <xf numFmtId="164" fontId="44" fillId="22" borderId="10" xfId="38" applyNumberFormat="1" applyFont="1" applyFill="1" applyBorder="1" applyAlignment="1" applyProtection="1"/>
    <xf numFmtId="0" fontId="20" fillId="24" borderId="26" xfId="0" applyNumberFormat="1" applyFont="1" applyFill="1" applyBorder="1" applyAlignment="1" applyProtection="1">
      <alignment horizontal="center" vertical="center"/>
    </xf>
    <xf numFmtId="0" fontId="18" fillId="26" borderId="0" xfId="0" applyNumberFormat="1" applyFont="1" applyFill="1" applyBorder="1" applyAlignment="1" applyProtection="1">
      <alignment wrapText="1"/>
    </xf>
    <xf numFmtId="0" fontId="20" fillId="26" borderId="10" xfId="0" applyNumberFormat="1" applyFont="1" applyFill="1" applyBorder="1" applyAlignment="1" applyProtection="1">
      <alignment wrapText="1"/>
    </xf>
    <xf numFmtId="164" fontId="18" fillId="26" borderId="10" xfId="38" applyNumberFormat="1" applyFont="1" applyFill="1" applyBorder="1" applyAlignment="1" applyProtection="1"/>
    <xf numFmtId="0" fontId="15" fillId="25" borderId="26" xfId="0" applyNumberFormat="1" applyFont="1" applyFill="1" applyBorder="1" applyAlignment="1" applyProtection="1">
      <alignment horizontal="center" vertical="center"/>
    </xf>
    <xf numFmtId="0" fontId="15" fillId="25" borderId="10" xfId="0" applyNumberFormat="1" applyFont="1" applyFill="1" applyBorder="1" applyAlignment="1" applyProtection="1">
      <alignment wrapText="1"/>
    </xf>
    <xf numFmtId="164" fontId="45" fillId="25" borderId="10" xfId="38" applyNumberFormat="1" applyFont="1" applyFill="1" applyBorder="1" applyAlignment="1" applyProtection="1"/>
    <xf numFmtId="164" fontId="44" fillId="25" borderId="10" xfId="38" applyNumberFormat="1" applyFont="1" applyFill="1" applyBorder="1" applyAlignment="1" applyProtection="1"/>
    <xf numFmtId="164" fontId="14" fillId="26" borderId="10" xfId="38" applyNumberFormat="1" applyFont="1" applyFill="1" applyBorder="1" applyAlignment="1" applyProtection="1"/>
    <xf numFmtId="164" fontId="14" fillId="25" borderId="10" xfId="38" applyNumberFormat="1" applyFont="1" applyFill="1" applyBorder="1" applyAlignment="1" applyProtection="1"/>
    <xf numFmtId="0" fontId="20" fillId="23" borderId="26" xfId="0" applyNumberFormat="1" applyFont="1" applyFill="1" applyBorder="1" applyAlignment="1" applyProtection="1">
      <alignment horizontal="center"/>
    </xf>
    <xf numFmtId="0" fontId="20" fillId="23" borderId="10" xfId="0" applyNumberFormat="1" applyFont="1" applyFill="1" applyBorder="1" applyAlignment="1" applyProtection="1">
      <alignment wrapText="1"/>
    </xf>
    <xf numFmtId="0" fontId="18" fillId="24" borderId="0" xfId="0" applyNumberFormat="1" applyFont="1" applyFill="1" applyBorder="1" applyAlignment="1" applyProtection="1"/>
    <xf numFmtId="164" fontId="20" fillId="22" borderId="10" xfId="38" applyNumberFormat="1" applyFont="1" applyFill="1" applyBorder="1" applyAlignment="1" applyProtection="1">
      <alignment horizontal="center"/>
    </xf>
    <xf numFmtId="164" fontId="20" fillId="24" borderId="10" xfId="38" applyNumberFormat="1" applyFont="1" applyFill="1" applyBorder="1" applyAlignment="1" applyProtection="1">
      <alignment horizontal="center"/>
    </xf>
    <xf numFmtId="164" fontId="39" fillId="0" borderId="10" xfId="38" applyNumberFormat="1" applyFont="1" applyFill="1" applyBorder="1" applyAlignment="1" applyProtection="1">
      <alignment horizontal="center"/>
    </xf>
    <xf numFmtId="164" fontId="20" fillId="25" borderId="10" xfId="38" applyNumberFormat="1" applyFont="1" applyFill="1" applyBorder="1" applyAlignment="1" applyProtection="1">
      <alignment horizontal="center"/>
    </xf>
    <xf numFmtId="164" fontId="18" fillId="21" borderId="10" xfId="38" applyNumberFormat="1" applyFont="1" applyFill="1" applyBorder="1" applyAlignment="1" applyProtection="1">
      <alignment horizontal="center"/>
    </xf>
    <xf numFmtId="164" fontId="18" fillId="0" borderId="10" xfId="38" applyNumberFormat="1" applyFont="1" applyFill="1" applyBorder="1" applyAlignment="1" applyProtection="1">
      <alignment horizontal="center"/>
    </xf>
    <xf numFmtId="164" fontId="20" fillId="21" borderId="10" xfId="38" applyNumberFormat="1" applyFont="1" applyFill="1" applyBorder="1" applyAlignment="1" applyProtection="1">
      <alignment horizontal="center"/>
    </xf>
    <xf numFmtId="164" fontId="20" fillId="25" borderId="10" xfId="38" applyNumberFormat="1" applyFont="1" applyFill="1" applyBorder="1" applyAlignment="1" applyProtection="1">
      <alignment vertical="center"/>
    </xf>
    <xf numFmtId="164" fontId="20" fillId="21" borderId="10" xfId="38" applyNumberFormat="1" applyFont="1" applyFill="1" applyBorder="1" applyAlignment="1" applyProtection="1">
      <alignment vertical="center"/>
    </xf>
    <xf numFmtId="164" fontId="20" fillId="24" borderId="10" xfId="38" applyNumberFormat="1" applyFont="1" applyFill="1" applyBorder="1" applyAlignment="1" applyProtection="1">
      <alignment vertical="center"/>
    </xf>
    <xf numFmtId="164" fontId="39" fillId="0" borderId="10" xfId="38" applyNumberFormat="1" applyFont="1" applyFill="1" applyBorder="1" applyAlignment="1" applyProtection="1">
      <alignment vertical="center"/>
    </xf>
    <xf numFmtId="164" fontId="39" fillId="21" borderId="10" xfId="38" applyNumberFormat="1" applyFont="1" applyFill="1" applyBorder="1" applyAlignment="1" applyProtection="1">
      <alignment vertical="center"/>
    </xf>
    <xf numFmtId="164" fontId="39" fillId="22" borderId="10" xfId="38" applyNumberFormat="1" applyFont="1" applyFill="1" applyBorder="1" applyAlignment="1" applyProtection="1">
      <alignment vertical="center"/>
    </xf>
    <xf numFmtId="164" fontId="20" fillId="23" borderId="10" xfId="38" applyNumberFormat="1" applyFont="1" applyFill="1" applyBorder="1" applyAlignment="1" applyProtection="1">
      <alignment vertical="center"/>
    </xf>
    <xf numFmtId="164" fontId="18" fillId="0" borderId="10" xfId="38" applyNumberFormat="1" applyFont="1" applyFill="1" applyBorder="1" applyAlignment="1" applyProtection="1">
      <alignment vertical="center"/>
    </xf>
    <xf numFmtId="3" fontId="20" fillId="21" borderId="10" xfId="0" applyNumberFormat="1" applyFont="1" applyFill="1" applyBorder="1" applyAlignment="1" applyProtection="1">
      <alignment horizontal="center" wrapText="1"/>
    </xf>
    <xf numFmtId="164" fontId="39" fillId="22" borderId="10" xfId="38" applyNumberFormat="1" applyFont="1" applyFill="1" applyBorder="1" applyAlignment="1" applyProtection="1">
      <alignment horizontal="center"/>
    </xf>
    <xf numFmtId="164" fontId="18" fillId="24" borderId="10" xfId="38" applyNumberFormat="1" applyFont="1" applyFill="1" applyBorder="1" applyAlignment="1" applyProtection="1">
      <alignment horizontal="center"/>
    </xf>
    <xf numFmtId="164" fontId="20" fillId="24" borderId="27" xfId="38" applyNumberFormat="1" applyFont="1" applyFill="1" applyBorder="1" applyAlignment="1" applyProtection="1"/>
    <xf numFmtId="164" fontId="18" fillId="25" borderId="27" xfId="38" applyNumberFormat="1" applyFont="1" applyFill="1" applyBorder="1" applyAlignment="1" applyProtection="1"/>
    <xf numFmtId="0" fontId="15" fillId="0" borderId="34" xfId="0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1" fontId="14" fillId="19" borderId="23" xfId="0" applyNumberFormat="1" applyFont="1" applyFill="1" applyBorder="1" applyAlignment="1">
      <alignment horizontal="left" wrapText="1"/>
    </xf>
    <xf numFmtId="1" fontId="14" fillId="0" borderId="35" xfId="0" applyNumberFormat="1" applyFont="1" applyBorder="1" applyAlignment="1">
      <alignment horizontal="left" wrapText="1"/>
    </xf>
    <xf numFmtId="3" fontId="14" fillId="0" borderId="36" xfId="0" applyNumberFormat="1" applyFont="1" applyBorder="1"/>
    <xf numFmtId="3" fontId="14" fillId="0" borderId="37" xfId="0" applyNumberFormat="1" applyFont="1" applyBorder="1"/>
    <xf numFmtId="3" fontId="41" fillId="0" borderId="32" xfId="0" applyNumberFormat="1" applyFont="1" applyBorder="1" applyAlignment="1">
      <alignment horizontal="right"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3" fontId="41" fillId="0" borderId="10" xfId="0" applyNumberFormat="1" applyFont="1" applyBorder="1" applyAlignment="1">
      <alignment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view="pageBreakPreview" topLeftCell="A10" zoomScaleSheetLayoutView="100" workbookViewId="0">
      <selection activeCell="A18" sqref="A18:H18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286"/>
      <c r="B2" s="286"/>
      <c r="C2" s="286"/>
      <c r="D2" s="286"/>
      <c r="E2" s="286"/>
      <c r="F2" s="286"/>
      <c r="G2" s="286"/>
      <c r="H2" s="286"/>
    </row>
    <row r="3" spans="1:10" ht="48" customHeight="1">
      <c r="A3" s="285" t="s">
        <v>159</v>
      </c>
      <c r="B3" s="285"/>
      <c r="C3" s="285"/>
      <c r="D3" s="285"/>
      <c r="E3" s="285"/>
      <c r="F3" s="285"/>
      <c r="G3" s="285"/>
      <c r="H3" s="285"/>
    </row>
    <row r="4" spans="1:10" s="51" customFormat="1" ht="26.25" customHeight="1">
      <c r="A4" s="285" t="s">
        <v>31</v>
      </c>
      <c r="B4" s="285"/>
      <c r="C4" s="285"/>
      <c r="D4" s="285"/>
      <c r="E4" s="285"/>
      <c r="F4" s="285"/>
      <c r="G4" s="287"/>
      <c r="H4" s="287"/>
    </row>
    <row r="5" spans="1:10" ht="15.75" customHeight="1">
      <c r="A5" s="52"/>
      <c r="B5" s="53"/>
      <c r="C5" s="53"/>
      <c r="D5" s="53"/>
      <c r="E5" s="53"/>
    </row>
    <row r="6" spans="1:10" ht="27.75" customHeight="1">
      <c r="A6" s="54"/>
      <c r="B6" s="55"/>
      <c r="C6" s="55"/>
      <c r="D6" s="56"/>
      <c r="E6" s="57"/>
      <c r="F6" s="58" t="s">
        <v>126</v>
      </c>
      <c r="G6" s="58" t="s">
        <v>41</v>
      </c>
      <c r="H6" s="59" t="s">
        <v>127</v>
      </c>
      <c r="I6" s="60"/>
    </row>
    <row r="7" spans="1:10" ht="27.75" customHeight="1">
      <c r="A7" s="288" t="s">
        <v>32</v>
      </c>
      <c r="B7" s="279"/>
      <c r="C7" s="279"/>
      <c r="D7" s="279"/>
      <c r="E7" s="289"/>
      <c r="F7" s="74">
        <v>7842528</v>
      </c>
      <c r="G7" s="74">
        <v>8077803</v>
      </c>
      <c r="H7" s="74">
        <v>8320137</v>
      </c>
      <c r="I7" s="72"/>
    </row>
    <row r="8" spans="1:10" ht="22.5" customHeight="1">
      <c r="A8" s="276" t="s">
        <v>0</v>
      </c>
      <c r="B8" s="277"/>
      <c r="C8" s="277"/>
      <c r="D8" s="277"/>
      <c r="E8" s="282"/>
      <c r="F8" s="77">
        <v>7839928</v>
      </c>
      <c r="G8" s="77">
        <v>8075125</v>
      </c>
      <c r="H8" s="77">
        <v>8317379</v>
      </c>
    </row>
    <row r="9" spans="1:10" ht="22.5" customHeight="1">
      <c r="A9" s="281" t="s">
        <v>34</v>
      </c>
      <c r="B9" s="282"/>
      <c r="C9" s="282"/>
      <c r="D9" s="282"/>
      <c r="E9" s="282"/>
      <c r="F9" s="77">
        <v>2600</v>
      </c>
      <c r="G9" s="77">
        <v>2678</v>
      </c>
      <c r="H9" s="77">
        <v>2758</v>
      </c>
    </row>
    <row r="10" spans="1:10" ht="22.5" customHeight="1">
      <c r="A10" s="73" t="s">
        <v>33</v>
      </c>
      <c r="B10" s="76"/>
      <c r="C10" s="76"/>
      <c r="D10" s="76"/>
      <c r="E10" s="76"/>
      <c r="F10" s="74">
        <v>7842528</v>
      </c>
      <c r="G10" s="74">
        <v>8077803</v>
      </c>
      <c r="H10" s="74">
        <v>8320137</v>
      </c>
    </row>
    <row r="11" spans="1:10" ht="22.5" customHeight="1">
      <c r="A11" s="280" t="s">
        <v>1</v>
      </c>
      <c r="B11" s="277"/>
      <c r="C11" s="277"/>
      <c r="D11" s="277"/>
      <c r="E11" s="283"/>
      <c r="F11" s="77">
        <v>7839928</v>
      </c>
      <c r="G11" s="77">
        <v>8075125</v>
      </c>
      <c r="H11" s="62">
        <v>8317379</v>
      </c>
      <c r="I11" s="41"/>
      <c r="J11" s="41"/>
    </row>
    <row r="12" spans="1:10" ht="22.5" customHeight="1">
      <c r="A12" s="284" t="s">
        <v>37</v>
      </c>
      <c r="B12" s="282"/>
      <c r="C12" s="282"/>
      <c r="D12" s="282"/>
      <c r="E12" s="282"/>
      <c r="F12" s="61">
        <v>2600</v>
      </c>
      <c r="G12" s="61">
        <v>2678</v>
      </c>
      <c r="H12" s="62">
        <v>2758</v>
      </c>
      <c r="I12" s="41"/>
      <c r="J12" s="41"/>
    </row>
    <row r="13" spans="1:10" ht="22.5" customHeight="1">
      <c r="A13" s="278" t="s">
        <v>2</v>
      </c>
      <c r="B13" s="279"/>
      <c r="C13" s="279"/>
      <c r="D13" s="279"/>
      <c r="E13" s="279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10" ht="25.5" customHeight="1">
      <c r="A14" s="285"/>
      <c r="B14" s="274"/>
      <c r="C14" s="274"/>
      <c r="D14" s="274"/>
      <c r="E14" s="274"/>
      <c r="F14" s="275"/>
      <c r="G14" s="275"/>
      <c r="H14" s="275"/>
    </row>
    <row r="15" spans="1:10" ht="27.75" customHeight="1">
      <c r="A15" s="54"/>
      <c r="B15" s="55"/>
      <c r="C15" s="55"/>
      <c r="D15" s="56"/>
      <c r="E15" s="57"/>
      <c r="F15" s="58" t="s">
        <v>126</v>
      </c>
      <c r="G15" s="58" t="s">
        <v>128</v>
      </c>
      <c r="H15" s="59" t="s">
        <v>127</v>
      </c>
      <c r="J15" s="41"/>
    </row>
    <row r="16" spans="1:10" ht="30.75" customHeight="1">
      <c r="A16" s="265" t="s">
        <v>38</v>
      </c>
      <c r="B16" s="266"/>
      <c r="C16" s="266"/>
      <c r="D16" s="266"/>
      <c r="E16" s="267"/>
      <c r="F16" s="78">
        <v>35000</v>
      </c>
      <c r="G16" s="78">
        <v>36050</v>
      </c>
      <c r="H16" s="79">
        <v>37132</v>
      </c>
      <c r="J16" s="41"/>
    </row>
    <row r="17" spans="1:11" ht="34.5" customHeight="1">
      <c r="A17" s="268" t="s">
        <v>39</v>
      </c>
      <c r="B17" s="269"/>
      <c r="C17" s="269"/>
      <c r="D17" s="269"/>
      <c r="E17" s="270"/>
      <c r="F17" s="80">
        <v>35000</v>
      </c>
      <c r="G17" s="80">
        <v>36050</v>
      </c>
      <c r="H17" s="75">
        <v>37132</v>
      </c>
      <c r="J17" s="41"/>
    </row>
    <row r="18" spans="1:11" s="46" customFormat="1" ht="25.5" customHeight="1">
      <c r="A18" s="273"/>
      <c r="B18" s="274"/>
      <c r="C18" s="274"/>
      <c r="D18" s="274"/>
      <c r="E18" s="274"/>
      <c r="F18" s="275"/>
      <c r="G18" s="275"/>
      <c r="H18" s="275"/>
      <c r="J18" s="81"/>
    </row>
    <row r="19" spans="1:11" s="46" customFormat="1" ht="27.75" customHeight="1">
      <c r="A19" s="54"/>
      <c r="B19" s="55"/>
      <c r="C19" s="55"/>
      <c r="D19" s="56"/>
      <c r="E19" s="57"/>
      <c r="F19" s="58" t="s">
        <v>129</v>
      </c>
      <c r="G19" s="58" t="s">
        <v>128</v>
      </c>
      <c r="H19" s="59" t="s">
        <v>130</v>
      </c>
      <c r="J19" s="81"/>
      <c r="K19" s="81"/>
    </row>
    <row r="20" spans="1:11" s="46" customFormat="1" ht="22.5" customHeight="1">
      <c r="A20" s="276" t="s">
        <v>3</v>
      </c>
      <c r="B20" s="277"/>
      <c r="C20" s="277"/>
      <c r="D20" s="277"/>
      <c r="E20" s="277"/>
      <c r="F20" s="61">
        <v>0</v>
      </c>
      <c r="G20" s="61">
        <v>0</v>
      </c>
      <c r="H20" s="61">
        <v>0</v>
      </c>
      <c r="J20" s="81"/>
    </row>
    <row r="21" spans="1:11" s="46" customFormat="1" ht="33.75" customHeight="1">
      <c r="A21" s="276" t="s">
        <v>4</v>
      </c>
      <c r="B21" s="277"/>
      <c r="C21" s="277"/>
      <c r="D21" s="277"/>
      <c r="E21" s="277"/>
      <c r="F21" s="61">
        <v>0</v>
      </c>
      <c r="G21" s="61">
        <v>0</v>
      </c>
      <c r="H21" s="61">
        <v>0</v>
      </c>
    </row>
    <row r="22" spans="1:11" s="46" customFormat="1" ht="22.5" customHeight="1">
      <c r="A22" s="278" t="s">
        <v>5</v>
      </c>
      <c r="B22" s="279"/>
      <c r="C22" s="279"/>
      <c r="D22" s="279"/>
      <c r="E22" s="279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>
      <c r="A23" s="273"/>
      <c r="B23" s="274"/>
      <c r="C23" s="274"/>
      <c r="D23" s="274"/>
      <c r="E23" s="274"/>
      <c r="F23" s="275"/>
      <c r="G23" s="275"/>
      <c r="H23" s="275"/>
    </row>
    <row r="24" spans="1:11" s="46" customFormat="1" ht="22.5" customHeight="1">
      <c r="A24" s="280" t="s">
        <v>6</v>
      </c>
      <c r="B24" s="277"/>
      <c r="C24" s="277"/>
      <c r="D24" s="277"/>
      <c r="E24" s="277"/>
      <c r="F24" s="61">
        <v>0</v>
      </c>
      <c r="G24" s="61">
        <v>0</v>
      </c>
      <c r="H24" s="61">
        <v>0</v>
      </c>
    </row>
    <row r="25" spans="1:11" s="46" customFormat="1" ht="18" customHeight="1">
      <c r="A25" s="63"/>
      <c r="B25" s="53"/>
      <c r="C25" s="53"/>
      <c r="D25" s="53"/>
      <c r="E25" s="53"/>
    </row>
    <row r="26" spans="1:11" ht="42" customHeight="1">
      <c r="A26" s="271" t="s">
        <v>40</v>
      </c>
      <c r="B26" s="272"/>
      <c r="C26" s="272"/>
      <c r="D26" s="272"/>
      <c r="E26" s="272"/>
      <c r="F26" s="272"/>
      <c r="G26" s="272"/>
      <c r="H26" s="272"/>
    </row>
    <row r="27" spans="1:11">
      <c r="E27" s="83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84"/>
      <c r="F33" s="43"/>
      <c r="G33" s="43"/>
      <c r="H33" s="43"/>
    </row>
    <row r="34" spans="5:8">
      <c r="E34" s="84"/>
      <c r="F34" s="41"/>
      <c r="G34" s="41"/>
      <c r="H34" s="41"/>
    </row>
    <row r="35" spans="5:8">
      <c r="E35" s="84"/>
      <c r="F35" s="41"/>
      <c r="G35" s="41"/>
      <c r="H35" s="41"/>
    </row>
    <row r="36" spans="5:8">
      <c r="E36" s="84"/>
      <c r="F36" s="41"/>
      <c r="G36" s="41"/>
      <c r="H36" s="41"/>
    </row>
    <row r="37" spans="5:8">
      <c r="E37" s="84"/>
      <c r="F37" s="41"/>
      <c r="G37" s="41"/>
      <c r="H37" s="41"/>
    </row>
    <row r="38" spans="5:8">
      <c r="E38" s="84"/>
    </row>
    <row r="43" spans="5:8">
      <c r="F43" s="41"/>
    </row>
    <row r="44" spans="5:8">
      <c r="F44" s="41"/>
    </row>
    <row r="45" spans="5:8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view="pageBreakPreview" topLeftCell="A34" zoomScale="120" zoomScaleSheetLayoutView="120" workbookViewId="0">
      <selection activeCell="C9" sqref="C9"/>
    </sheetView>
  </sheetViews>
  <sheetFormatPr defaultColWidth="11.42578125" defaultRowHeight="12.75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>
      <c r="A1" s="285" t="s">
        <v>7</v>
      </c>
      <c r="B1" s="285"/>
      <c r="C1" s="285"/>
      <c r="D1" s="285"/>
      <c r="E1" s="285"/>
      <c r="F1" s="285"/>
      <c r="G1" s="285"/>
      <c r="H1" s="285"/>
    </row>
    <row r="2" spans="1:8" s="1" customFormat="1" ht="13.5" thickBot="1">
      <c r="A2" s="8"/>
      <c r="H2" s="9" t="s">
        <v>8</v>
      </c>
    </row>
    <row r="3" spans="1:8" s="1" customFormat="1" ht="26.25" thickBot="1">
      <c r="A3" s="68" t="s">
        <v>9</v>
      </c>
      <c r="B3" s="292" t="s">
        <v>158</v>
      </c>
      <c r="C3" s="293"/>
      <c r="D3" s="293"/>
      <c r="E3" s="293"/>
      <c r="F3" s="293"/>
      <c r="G3" s="293"/>
      <c r="H3" s="294"/>
    </row>
    <row r="4" spans="1:8" s="1" customFormat="1" ht="90" thickBot="1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35</v>
      </c>
      <c r="H4" s="12" t="s">
        <v>17</v>
      </c>
    </row>
    <row r="5" spans="1:8" s="1" customFormat="1">
      <c r="A5" s="259">
        <v>634</v>
      </c>
      <c r="B5" s="257"/>
      <c r="C5" s="105"/>
      <c r="D5" s="105"/>
      <c r="E5" s="258">
        <v>30000</v>
      </c>
      <c r="F5" s="105"/>
      <c r="G5" s="105"/>
      <c r="H5" s="106"/>
    </row>
    <row r="6" spans="1:8" s="1" customFormat="1">
      <c r="A6" s="197">
        <v>636</v>
      </c>
      <c r="B6" s="198"/>
      <c r="C6" s="198"/>
      <c r="D6" s="198"/>
      <c r="E6" s="263">
        <v>6030895</v>
      </c>
      <c r="F6" s="198"/>
      <c r="G6" s="198"/>
      <c r="H6" s="200"/>
    </row>
    <row r="7" spans="1:8" s="1" customFormat="1">
      <c r="A7" s="197">
        <v>638</v>
      </c>
      <c r="B7" s="198"/>
      <c r="C7" s="198"/>
      <c r="D7" s="198"/>
      <c r="E7" s="199"/>
      <c r="F7" s="198"/>
      <c r="G7" s="198"/>
      <c r="H7" s="200"/>
    </row>
    <row r="8" spans="1:8" s="1" customFormat="1">
      <c r="A8" s="109">
        <v>641</v>
      </c>
      <c r="B8" s="110"/>
      <c r="C8" s="299">
        <v>1300</v>
      </c>
      <c r="D8" s="110"/>
      <c r="E8" s="201"/>
      <c r="F8" s="111"/>
      <c r="G8" s="111"/>
      <c r="H8" s="112"/>
    </row>
    <row r="9" spans="1:8" s="1" customFormat="1">
      <c r="A9" s="113">
        <v>652</v>
      </c>
      <c r="B9" s="114"/>
      <c r="C9" s="114"/>
      <c r="D9" s="114">
        <v>637000</v>
      </c>
      <c r="E9" s="114"/>
      <c r="F9" s="114"/>
      <c r="G9" s="114"/>
      <c r="H9" s="115"/>
    </row>
    <row r="10" spans="1:8" s="1" customFormat="1">
      <c r="A10" s="113">
        <v>661</v>
      </c>
      <c r="B10" s="114"/>
      <c r="C10" s="114">
        <v>100100</v>
      </c>
      <c r="D10" s="114"/>
      <c r="E10" s="114"/>
      <c r="F10" s="114"/>
      <c r="G10" s="114"/>
      <c r="H10" s="115"/>
    </row>
    <row r="11" spans="1:8" s="1" customFormat="1">
      <c r="A11" s="113">
        <v>663</v>
      </c>
      <c r="B11" s="114"/>
      <c r="C11" s="114"/>
      <c r="D11" s="114"/>
      <c r="E11" s="114"/>
      <c r="F11" s="114">
        <v>50000</v>
      </c>
      <c r="G11" s="114"/>
      <c r="H11" s="115"/>
    </row>
    <row r="12" spans="1:8" s="1" customFormat="1">
      <c r="A12" s="113">
        <v>671</v>
      </c>
      <c r="B12" s="114">
        <v>955633</v>
      </c>
      <c r="C12" s="114"/>
      <c r="D12" s="114"/>
      <c r="E12" s="114"/>
      <c r="F12" s="114"/>
      <c r="G12" s="114"/>
      <c r="H12" s="115"/>
    </row>
    <row r="13" spans="1:8" s="1" customFormat="1">
      <c r="A13" s="113">
        <v>721</v>
      </c>
      <c r="B13" s="114"/>
      <c r="C13" s="114"/>
      <c r="D13" s="114"/>
      <c r="E13" s="114"/>
      <c r="F13" s="114"/>
      <c r="G13" s="114">
        <v>2600</v>
      </c>
      <c r="H13" s="115"/>
    </row>
    <row r="14" spans="1:8" s="1" customFormat="1" ht="13.5" thickBot="1">
      <c r="A14" s="116">
        <v>922</v>
      </c>
      <c r="B14" s="117"/>
      <c r="C14" s="117"/>
      <c r="D14" s="117"/>
      <c r="E14" s="117">
        <v>35000</v>
      </c>
      <c r="F14" s="117"/>
      <c r="G14" s="117"/>
      <c r="H14" s="118"/>
    </row>
    <row r="15" spans="1:8" s="1" customFormat="1" ht="30" customHeight="1" thickBot="1">
      <c r="A15" s="13" t="s">
        <v>18</v>
      </c>
      <c r="B15" s="14">
        <f>SUM(B9:B14)</f>
        <v>955633</v>
      </c>
      <c r="C15" s="14">
        <v>101400</v>
      </c>
      <c r="D15" s="14">
        <f>SUM(D9:D14)</f>
        <v>637000</v>
      </c>
      <c r="E15" s="14">
        <v>6095895</v>
      </c>
      <c r="F15" s="14">
        <f>SUM(F9:F14)</f>
        <v>50000</v>
      </c>
      <c r="G15" s="14">
        <f>SUM(G9:G14)</f>
        <v>2600</v>
      </c>
      <c r="H15" s="14">
        <f>SUM(H9:H14)</f>
        <v>0</v>
      </c>
    </row>
    <row r="16" spans="1:8" s="1" customFormat="1" ht="28.5" customHeight="1" thickBot="1">
      <c r="A16" s="13" t="s">
        <v>36</v>
      </c>
      <c r="B16" s="295">
        <f>B15+C15+D15+E15+F15+G15+H15</f>
        <v>7842528</v>
      </c>
      <c r="C16" s="296"/>
      <c r="D16" s="296"/>
      <c r="E16" s="296"/>
      <c r="F16" s="296"/>
      <c r="G16" s="296"/>
      <c r="H16" s="297"/>
    </row>
    <row r="17" spans="1:8" ht="13.5" thickBot="1">
      <c r="A17" s="5"/>
      <c r="B17" s="5"/>
      <c r="C17" s="5"/>
      <c r="D17" s="6"/>
      <c r="E17" s="15"/>
      <c r="H17" s="9"/>
    </row>
    <row r="18" spans="1:8" ht="24" customHeight="1" thickBot="1">
      <c r="A18" s="70" t="s">
        <v>9</v>
      </c>
      <c r="B18" s="292" t="s">
        <v>157</v>
      </c>
      <c r="C18" s="293"/>
      <c r="D18" s="293"/>
      <c r="E18" s="293"/>
      <c r="F18" s="293"/>
      <c r="G18" s="293"/>
      <c r="H18" s="294"/>
    </row>
    <row r="19" spans="1:8" ht="90" thickBot="1">
      <c r="A19" s="71" t="s">
        <v>10</v>
      </c>
      <c r="B19" s="10" t="s">
        <v>11</v>
      </c>
      <c r="C19" s="11" t="s">
        <v>12</v>
      </c>
      <c r="D19" s="11" t="s">
        <v>13</v>
      </c>
      <c r="E19" s="11" t="s">
        <v>14</v>
      </c>
      <c r="F19" s="11" t="s">
        <v>15</v>
      </c>
      <c r="G19" s="11" t="s">
        <v>35</v>
      </c>
      <c r="H19" s="12" t="s">
        <v>17</v>
      </c>
    </row>
    <row r="20" spans="1:8" s="107" customFormat="1">
      <c r="A20" s="119">
        <v>63</v>
      </c>
      <c r="B20" s="104"/>
      <c r="C20" s="104"/>
      <c r="D20" s="104"/>
      <c r="E20" s="264">
        <v>6242722</v>
      </c>
      <c r="F20" s="104"/>
      <c r="G20" s="104"/>
      <c r="H20" s="108"/>
    </row>
    <row r="21" spans="1:8">
      <c r="A21" s="109"/>
      <c r="B21" s="120"/>
      <c r="C21" s="114"/>
      <c r="D21" s="121"/>
      <c r="E21" s="120"/>
      <c r="F21" s="120"/>
      <c r="G21" s="120"/>
      <c r="H21" s="122"/>
    </row>
    <row r="22" spans="1:8" s="203" customFormat="1">
      <c r="A22" s="109"/>
      <c r="B22" s="120"/>
      <c r="C22" s="114"/>
      <c r="D22" s="121"/>
      <c r="E22" s="120"/>
      <c r="F22" s="120"/>
      <c r="G22" s="120"/>
      <c r="H22" s="122"/>
    </row>
    <row r="23" spans="1:8" s="203" customFormat="1">
      <c r="A23" s="109">
        <v>64</v>
      </c>
      <c r="B23" s="120"/>
      <c r="C23" s="114"/>
      <c r="D23" s="121"/>
      <c r="E23" s="120"/>
      <c r="F23" s="120"/>
      <c r="G23" s="120"/>
      <c r="H23" s="122"/>
    </row>
    <row r="24" spans="1:8">
      <c r="A24" s="113">
        <v>65</v>
      </c>
      <c r="B24" s="114"/>
      <c r="C24" s="114"/>
      <c r="D24" s="114">
        <v>656110</v>
      </c>
      <c r="E24" s="114"/>
      <c r="F24" s="114"/>
      <c r="G24" s="114"/>
      <c r="H24" s="115"/>
    </row>
    <row r="25" spans="1:8">
      <c r="A25" s="113">
        <v>66</v>
      </c>
      <c r="B25" s="114"/>
      <c r="C25" s="114">
        <v>104442</v>
      </c>
      <c r="D25" s="114"/>
      <c r="E25" s="114"/>
      <c r="F25" s="114">
        <v>51500</v>
      </c>
      <c r="G25" s="114"/>
      <c r="H25" s="115"/>
    </row>
    <row r="26" spans="1:8">
      <c r="A26" s="113"/>
      <c r="B26" s="114"/>
      <c r="C26" s="114"/>
      <c r="D26" s="114"/>
      <c r="E26" s="114"/>
      <c r="F26" s="114"/>
      <c r="G26" s="114"/>
      <c r="H26" s="115"/>
    </row>
    <row r="27" spans="1:8">
      <c r="A27" s="113">
        <v>67</v>
      </c>
      <c r="B27" s="114">
        <v>984301</v>
      </c>
      <c r="C27" s="114"/>
      <c r="D27" s="114"/>
      <c r="E27" s="114"/>
      <c r="F27" s="114"/>
      <c r="G27" s="114"/>
      <c r="H27" s="115"/>
    </row>
    <row r="28" spans="1:8" s="218" customFormat="1">
      <c r="A28" s="260">
        <v>72</v>
      </c>
      <c r="B28" s="261"/>
      <c r="C28" s="261"/>
      <c r="D28" s="261"/>
      <c r="E28" s="261"/>
      <c r="F28" s="261"/>
      <c r="G28" s="261"/>
      <c r="H28" s="262"/>
    </row>
    <row r="29" spans="1:8" ht="13.5" thickBot="1">
      <c r="A29" s="116">
        <v>92</v>
      </c>
      <c r="B29" s="117"/>
      <c r="C29" s="117"/>
      <c r="D29" s="117"/>
      <c r="E29" s="117">
        <v>36050</v>
      </c>
      <c r="F29" s="117"/>
      <c r="G29" s="117">
        <v>2678</v>
      </c>
      <c r="H29" s="118"/>
    </row>
    <row r="30" spans="1:8" s="1" customFormat="1" ht="30" customHeight="1" thickBot="1">
      <c r="A30" s="13" t="s">
        <v>18</v>
      </c>
      <c r="B30" s="14">
        <f>SUM(B21:B29)</f>
        <v>984301</v>
      </c>
      <c r="C30" s="14">
        <v>104442</v>
      </c>
      <c r="D30" s="14">
        <v>656110</v>
      </c>
      <c r="E30" s="14">
        <v>6278772</v>
      </c>
      <c r="F30" s="14">
        <v>51500</v>
      </c>
      <c r="G30" s="14">
        <v>2678</v>
      </c>
      <c r="H30" s="14">
        <f>SUM(H21:H29)</f>
        <v>0</v>
      </c>
    </row>
    <row r="31" spans="1:8" s="1" customFormat="1" ht="28.5" customHeight="1" thickBot="1">
      <c r="A31" s="13" t="s">
        <v>42</v>
      </c>
      <c r="B31" s="295">
        <f>B30+C30+D30+E30+F30+G30+H30</f>
        <v>8077803</v>
      </c>
      <c r="C31" s="296"/>
      <c r="D31" s="296"/>
      <c r="E31" s="296"/>
      <c r="F31" s="296"/>
      <c r="G31" s="296"/>
      <c r="H31" s="297"/>
    </row>
    <row r="32" spans="1:8" ht="13.5" thickBot="1">
      <c r="D32" s="17"/>
      <c r="E32" s="18"/>
    </row>
    <row r="33" spans="1:8" ht="26.25" thickBot="1">
      <c r="A33" s="70" t="s">
        <v>9</v>
      </c>
      <c r="B33" s="292" t="s">
        <v>156</v>
      </c>
      <c r="C33" s="293"/>
      <c r="D33" s="293"/>
      <c r="E33" s="293"/>
      <c r="F33" s="293"/>
      <c r="G33" s="293"/>
      <c r="H33" s="294"/>
    </row>
    <row r="34" spans="1:8" ht="90" thickBot="1">
      <c r="A34" s="71" t="s">
        <v>10</v>
      </c>
      <c r="B34" s="10" t="s">
        <v>11</v>
      </c>
      <c r="C34" s="11" t="s">
        <v>12</v>
      </c>
      <c r="D34" s="11" t="s">
        <v>13</v>
      </c>
      <c r="E34" s="11" t="s">
        <v>14</v>
      </c>
      <c r="F34" s="11" t="s">
        <v>15</v>
      </c>
      <c r="G34" s="11" t="s">
        <v>35</v>
      </c>
      <c r="H34" s="12" t="s">
        <v>17</v>
      </c>
    </row>
    <row r="35" spans="1:8" s="107" customFormat="1">
      <c r="A35" s="119">
        <v>63</v>
      </c>
      <c r="B35" s="105"/>
      <c r="C35" s="105"/>
      <c r="D35" s="105"/>
      <c r="E35" s="143">
        <v>6430003</v>
      </c>
      <c r="F35" s="93"/>
      <c r="G35" s="105"/>
      <c r="H35" s="106"/>
    </row>
    <row r="36" spans="1:8">
      <c r="A36" s="109"/>
      <c r="B36" s="120"/>
      <c r="C36" s="114"/>
      <c r="D36" s="121"/>
      <c r="E36" s="120"/>
      <c r="F36" s="120"/>
      <c r="G36" s="120"/>
      <c r="H36" s="122"/>
    </row>
    <row r="37" spans="1:8" s="203" customFormat="1">
      <c r="A37" s="109"/>
      <c r="B37" s="120"/>
      <c r="C37" s="114"/>
      <c r="D37" s="121"/>
      <c r="E37" s="120"/>
      <c r="F37" s="120"/>
      <c r="G37" s="120"/>
      <c r="H37" s="122"/>
    </row>
    <row r="38" spans="1:8" s="203" customFormat="1">
      <c r="A38" s="109">
        <v>64</v>
      </c>
      <c r="B38" s="120"/>
      <c r="C38" s="114"/>
      <c r="D38" s="121"/>
      <c r="E38" s="120"/>
      <c r="F38" s="120"/>
      <c r="G38" s="120"/>
      <c r="H38" s="122"/>
    </row>
    <row r="39" spans="1:8">
      <c r="A39" s="113">
        <v>65</v>
      </c>
      <c r="B39" s="114"/>
      <c r="C39" s="114"/>
      <c r="D39" s="114">
        <v>675793</v>
      </c>
      <c r="E39" s="114"/>
      <c r="F39" s="114"/>
      <c r="G39" s="114"/>
      <c r="H39" s="115"/>
    </row>
    <row r="40" spans="1:8">
      <c r="A40" s="113">
        <v>66</v>
      </c>
      <c r="B40" s="114"/>
      <c r="C40" s="114">
        <v>107575</v>
      </c>
      <c r="D40" s="114"/>
      <c r="E40" s="114"/>
      <c r="F40" s="114">
        <v>53045</v>
      </c>
      <c r="G40" s="114"/>
      <c r="H40" s="115"/>
    </row>
    <row r="41" spans="1:8" ht="13.5" customHeight="1">
      <c r="A41" s="113"/>
      <c r="B41" s="114"/>
      <c r="C41" s="114"/>
      <c r="D41" s="114"/>
      <c r="E41" s="114"/>
      <c r="F41" s="114"/>
      <c r="G41" s="114"/>
      <c r="H41" s="115"/>
    </row>
    <row r="42" spans="1:8" ht="13.5" customHeight="1">
      <c r="A42" s="113">
        <v>67</v>
      </c>
      <c r="B42" s="114">
        <v>1013831</v>
      </c>
      <c r="C42" s="114"/>
      <c r="D42" s="114"/>
      <c r="E42" s="114"/>
      <c r="F42" s="114"/>
      <c r="G42" s="114"/>
      <c r="H42" s="115"/>
    </row>
    <row r="43" spans="1:8" s="218" customFormat="1" ht="13.5" customHeight="1">
      <c r="A43" s="260">
        <v>72</v>
      </c>
      <c r="B43" s="261"/>
      <c r="C43" s="261"/>
      <c r="D43" s="261"/>
      <c r="E43" s="261"/>
      <c r="F43" s="261"/>
      <c r="G43" s="261">
        <v>2758</v>
      </c>
      <c r="H43" s="262"/>
    </row>
    <row r="44" spans="1:8" ht="13.5" customHeight="1" thickBot="1">
      <c r="A44" s="116">
        <v>92</v>
      </c>
      <c r="B44" s="117"/>
      <c r="C44" s="117"/>
      <c r="D44" s="117"/>
      <c r="E44" s="117">
        <v>37132</v>
      </c>
      <c r="F44" s="117"/>
      <c r="G44" s="117"/>
      <c r="H44" s="118"/>
    </row>
    <row r="45" spans="1:8" s="1" customFormat="1" ht="30" customHeight="1" thickBot="1">
      <c r="A45" s="13" t="s">
        <v>18</v>
      </c>
      <c r="B45" s="14">
        <v>1013831</v>
      </c>
      <c r="C45" s="14">
        <f>SUM(C36:C44)</f>
        <v>107575</v>
      </c>
      <c r="D45" s="14">
        <f>SUM(D36:D44)</f>
        <v>675793</v>
      </c>
      <c r="E45" s="14">
        <v>6467135</v>
      </c>
      <c r="F45" s="14">
        <f>SUM(F36:F44)</f>
        <v>53045</v>
      </c>
      <c r="G45" s="14">
        <f>SUM(G36:G44)</f>
        <v>2758</v>
      </c>
      <c r="H45" s="14">
        <f>SUM(H36:H44)</f>
        <v>0</v>
      </c>
    </row>
    <row r="46" spans="1:8" s="1" customFormat="1" ht="28.5" customHeight="1" thickBot="1">
      <c r="A46" s="13" t="s">
        <v>155</v>
      </c>
      <c r="B46" s="295">
        <f>B45+C45+D45+E45+F45+G45+H45</f>
        <v>8320137</v>
      </c>
      <c r="C46" s="296"/>
      <c r="D46" s="296"/>
      <c r="E46" s="296"/>
      <c r="F46" s="296"/>
      <c r="G46" s="296"/>
      <c r="H46" s="297"/>
    </row>
    <row r="47" spans="1:8" ht="13.5" customHeight="1">
      <c r="C47" s="19"/>
      <c r="D47" s="17"/>
      <c r="E47" s="20"/>
    </row>
    <row r="48" spans="1:8" ht="13.5" customHeight="1">
      <c r="C48" s="19"/>
      <c r="D48" s="21"/>
      <c r="E48" s="22"/>
    </row>
    <row r="49" spans="2:5" ht="13.5" customHeight="1">
      <c r="D49" s="23"/>
      <c r="E49" s="24"/>
    </row>
    <row r="50" spans="2:5" ht="13.5" customHeight="1">
      <c r="D50" s="25"/>
      <c r="E50" s="26"/>
    </row>
    <row r="51" spans="2:5" ht="13.5" customHeight="1">
      <c r="D51" s="17"/>
      <c r="E51" s="18"/>
    </row>
    <row r="52" spans="2:5" ht="28.5" customHeight="1">
      <c r="C52" s="19"/>
      <c r="D52" s="17"/>
      <c r="E52" s="27"/>
    </row>
    <row r="53" spans="2:5" ht="13.5" customHeight="1">
      <c r="C53" s="19"/>
      <c r="D53" s="17"/>
      <c r="E53" s="22"/>
    </row>
    <row r="54" spans="2:5" ht="13.5" customHeight="1">
      <c r="D54" s="17"/>
      <c r="E54" s="18"/>
    </row>
    <row r="55" spans="2:5" ht="13.5" customHeight="1">
      <c r="D55" s="17"/>
      <c r="E55" s="26"/>
    </row>
    <row r="56" spans="2:5" ht="13.5" customHeight="1">
      <c r="D56" s="17"/>
      <c r="E56" s="18"/>
    </row>
    <row r="57" spans="2:5" ht="22.5" customHeight="1">
      <c r="D57" s="17"/>
      <c r="E57" s="28"/>
    </row>
    <row r="58" spans="2:5" ht="13.5" customHeight="1">
      <c r="D58" s="23"/>
      <c r="E58" s="24"/>
    </row>
    <row r="59" spans="2:5" ht="13.5" customHeight="1">
      <c r="B59" s="19"/>
      <c r="D59" s="23"/>
      <c r="E59" s="29"/>
    </row>
    <row r="60" spans="2:5" ht="13.5" customHeight="1">
      <c r="C60" s="19"/>
      <c r="D60" s="23"/>
      <c r="E60" s="30"/>
    </row>
    <row r="61" spans="2:5" ht="13.5" customHeight="1">
      <c r="C61" s="19"/>
      <c r="D61" s="25"/>
      <c r="E61" s="22"/>
    </row>
    <row r="62" spans="2:5" ht="13.5" customHeight="1">
      <c r="D62" s="17"/>
      <c r="E62" s="18"/>
    </row>
    <row r="63" spans="2:5" ht="13.5" customHeight="1">
      <c r="B63" s="19"/>
      <c r="D63" s="17"/>
      <c r="E63" s="20"/>
    </row>
    <row r="64" spans="2:5" ht="13.5" customHeight="1">
      <c r="C64" s="19"/>
      <c r="D64" s="17"/>
      <c r="E64" s="29"/>
    </row>
    <row r="65" spans="1:5" ht="13.5" customHeight="1">
      <c r="C65" s="19"/>
      <c r="D65" s="25"/>
      <c r="E65" s="22"/>
    </row>
    <row r="66" spans="1:5" ht="13.5" customHeight="1">
      <c r="D66" s="23"/>
      <c r="E66" s="18"/>
    </row>
    <row r="67" spans="1:5" ht="13.5" customHeight="1">
      <c r="C67" s="19"/>
      <c r="D67" s="23"/>
      <c r="E67" s="29"/>
    </row>
    <row r="68" spans="1:5" ht="22.5" customHeight="1">
      <c r="D68" s="25"/>
      <c r="E68" s="28"/>
    </row>
    <row r="69" spans="1:5" ht="13.5" customHeight="1">
      <c r="D69" s="17"/>
      <c r="E69" s="18"/>
    </row>
    <row r="70" spans="1:5" ht="13.5" customHeight="1">
      <c r="D70" s="25"/>
      <c r="E70" s="22"/>
    </row>
    <row r="71" spans="1:5" ht="13.5" customHeight="1">
      <c r="D71" s="17"/>
      <c r="E71" s="18"/>
    </row>
    <row r="72" spans="1:5" ht="13.5" customHeight="1">
      <c r="D72" s="17"/>
      <c r="E72" s="18"/>
    </row>
    <row r="73" spans="1:5" ht="13.5" customHeight="1">
      <c r="A73" s="19"/>
      <c r="D73" s="31"/>
      <c r="E73" s="29"/>
    </row>
    <row r="74" spans="1:5" ht="13.5" customHeight="1">
      <c r="B74" s="19"/>
      <c r="C74" s="19"/>
      <c r="D74" s="32"/>
      <c r="E74" s="29"/>
    </row>
    <row r="75" spans="1:5" ht="13.5" customHeight="1">
      <c r="B75" s="19"/>
      <c r="C75" s="19"/>
      <c r="D75" s="32"/>
      <c r="E75" s="20"/>
    </row>
    <row r="76" spans="1:5" ht="13.5" customHeight="1">
      <c r="B76" s="19"/>
      <c r="C76" s="19"/>
      <c r="D76" s="25"/>
      <c r="E76" s="26"/>
    </row>
    <row r="77" spans="1:5">
      <c r="D77" s="17"/>
      <c r="E77" s="18"/>
    </row>
    <row r="78" spans="1:5">
      <c r="B78" s="19"/>
      <c r="D78" s="17"/>
      <c r="E78" s="29"/>
    </row>
    <row r="79" spans="1:5">
      <c r="C79" s="19"/>
      <c r="D79" s="17"/>
      <c r="E79" s="20"/>
    </row>
    <row r="80" spans="1:5">
      <c r="C80" s="19"/>
      <c r="D80" s="25"/>
      <c r="E80" s="22"/>
    </row>
    <row r="81" spans="1:5">
      <c r="D81" s="17"/>
      <c r="E81" s="18"/>
    </row>
    <row r="82" spans="1:5">
      <c r="D82" s="17"/>
      <c r="E82" s="18"/>
    </row>
    <row r="83" spans="1:5">
      <c r="D83" s="33"/>
      <c r="E83" s="34"/>
    </row>
    <row r="84" spans="1:5">
      <c r="D84" s="17"/>
      <c r="E84" s="18"/>
    </row>
    <row r="85" spans="1:5">
      <c r="D85" s="17"/>
      <c r="E85" s="18"/>
    </row>
    <row r="86" spans="1:5">
      <c r="D86" s="17"/>
      <c r="E86" s="18"/>
    </row>
    <row r="87" spans="1:5">
      <c r="D87" s="25"/>
      <c r="E87" s="22"/>
    </row>
    <row r="88" spans="1:5">
      <c r="D88" s="17"/>
      <c r="E88" s="18"/>
    </row>
    <row r="89" spans="1:5">
      <c r="D89" s="25"/>
      <c r="E89" s="22"/>
    </row>
    <row r="90" spans="1:5">
      <c r="D90" s="17"/>
      <c r="E90" s="18"/>
    </row>
    <row r="91" spans="1:5">
      <c r="D91" s="17"/>
      <c r="E91" s="18"/>
    </row>
    <row r="92" spans="1:5">
      <c r="D92" s="17"/>
      <c r="E92" s="18"/>
    </row>
    <row r="93" spans="1:5">
      <c r="D93" s="17"/>
      <c r="E93" s="18"/>
    </row>
    <row r="94" spans="1:5" ht="28.5" customHeight="1">
      <c r="A94" s="35"/>
      <c r="B94" s="35"/>
      <c r="C94" s="35"/>
      <c r="D94" s="36"/>
      <c r="E94" s="37"/>
    </row>
    <row r="95" spans="1:5">
      <c r="C95" s="19"/>
      <c r="D95" s="17"/>
      <c r="E95" s="20"/>
    </row>
    <row r="96" spans="1:5">
      <c r="D96" s="38"/>
      <c r="E96" s="39"/>
    </row>
    <row r="97" spans="3:5">
      <c r="D97" s="17"/>
      <c r="E97" s="18"/>
    </row>
    <row r="98" spans="3:5">
      <c r="D98" s="33"/>
      <c r="E98" s="34"/>
    </row>
    <row r="99" spans="3:5">
      <c r="D99" s="33"/>
      <c r="E99" s="34"/>
    </row>
    <row r="100" spans="3:5">
      <c r="D100" s="17"/>
      <c r="E100" s="18"/>
    </row>
    <row r="101" spans="3:5">
      <c r="D101" s="25"/>
      <c r="E101" s="22"/>
    </row>
    <row r="102" spans="3:5">
      <c r="D102" s="17"/>
      <c r="E102" s="18"/>
    </row>
    <row r="103" spans="3:5">
      <c r="D103" s="17"/>
      <c r="E103" s="18"/>
    </row>
    <row r="104" spans="3:5">
      <c r="D104" s="25"/>
      <c r="E104" s="22"/>
    </row>
    <row r="105" spans="3:5">
      <c r="D105" s="17"/>
      <c r="E105" s="18"/>
    </row>
    <row r="106" spans="3:5">
      <c r="D106" s="33"/>
      <c r="E106" s="34"/>
    </row>
    <row r="107" spans="3:5">
      <c r="D107" s="25"/>
      <c r="E107" s="39"/>
    </row>
    <row r="108" spans="3:5">
      <c r="D108" s="23"/>
      <c r="E108" s="34"/>
    </row>
    <row r="109" spans="3:5">
      <c r="D109" s="25"/>
      <c r="E109" s="22"/>
    </row>
    <row r="110" spans="3:5">
      <c r="D110" s="17"/>
      <c r="E110" s="18"/>
    </row>
    <row r="111" spans="3:5">
      <c r="C111" s="19"/>
      <c r="D111" s="17"/>
      <c r="E111" s="20"/>
    </row>
    <row r="112" spans="3:5">
      <c r="D112" s="23"/>
      <c r="E112" s="22"/>
    </row>
    <row r="113" spans="2:5">
      <c r="D113" s="23"/>
      <c r="E113" s="34"/>
    </row>
    <row r="114" spans="2:5">
      <c r="C114" s="19"/>
      <c r="D114" s="23"/>
      <c r="E114" s="40"/>
    </row>
    <row r="115" spans="2:5">
      <c r="C115" s="19"/>
      <c r="D115" s="25"/>
      <c r="E115" s="26"/>
    </row>
    <row r="116" spans="2:5">
      <c r="D116" s="17"/>
      <c r="E116" s="18"/>
    </row>
    <row r="117" spans="2:5">
      <c r="D117" s="38"/>
      <c r="E117" s="41"/>
    </row>
    <row r="118" spans="2:5" ht="11.25" customHeight="1">
      <c r="D118" s="33"/>
      <c r="E118" s="34"/>
    </row>
    <row r="119" spans="2:5" ht="24" customHeight="1">
      <c r="B119" s="19"/>
      <c r="D119" s="33"/>
      <c r="E119" s="42"/>
    </row>
    <row r="120" spans="2:5" ht="15" customHeight="1">
      <c r="C120" s="19"/>
      <c r="D120" s="33"/>
      <c r="E120" s="42"/>
    </row>
    <row r="121" spans="2:5" ht="11.25" customHeight="1">
      <c r="D121" s="38"/>
      <c r="E121" s="39"/>
    </row>
    <row r="122" spans="2:5">
      <c r="D122" s="33"/>
      <c r="E122" s="34"/>
    </row>
    <row r="123" spans="2:5" ht="13.5" customHeight="1">
      <c r="B123" s="19"/>
      <c r="D123" s="33"/>
      <c r="E123" s="43"/>
    </row>
    <row r="124" spans="2:5" ht="12.75" customHeight="1">
      <c r="C124" s="19"/>
      <c r="D124" s="33"/>
      <c r="E124" s="20"/>
    </row>
    <row r="125" spans="2:5" ht="12.75" customHeight="1">
      <c r="C125" s="19"/>
      <c r="D125" s="25"/>
      <c r="E125" s="26"/>
    </row>
    <row r="126" spans="2:5">
      <c r="D126" s="17"/>
      <c r="E126" s="18"/>
    </row>
    <row r="127" spans="2:5">
      <c r="C127" s="19"/>
      <c r="D127" s="17"/>
      <c r="E127" s="40"/>
    </row>
    <row r="128" spans="2:5">
      <c r="D128" s="38"/>
      <c r="E128" s="39"/>
    </row>
    <row r="129" spans="1:5">
      <c r="D129" s="33"/>
      <c r="E129" s="34"/>
    </row>
    <row r="130" spans="1:5">
      <c r="D130" s="17"/>
      <c r="E130" s="18"/>
    </row>
    <row r="131" spans="1:5" ht="19.5" customHeight="1">
      <c r="A131" s="44"/>
      <c r="B131" s="5"/>
      <c r="C131" s="5"/>
      <c r="D131" s="5"/>
      <c r="E131" s="29"/>
    </row>
    <row r="132" spans="1:5" ht="15" customHeight="1">
      <c r="A132" s="19"/>
      <c r="D132" s="31"/>
      <c r="E132" s="29"/>
    </row>
    <row r="133" spans="1:5">
      <c r="A133" s="19"/>
      <c r="B133" s="19"/>
      <c r="D133" s="31"/>
      <c r="E133" s="20"/>
    </row>
    <row r="134" spans="1:5">
      <c r="C134" s="19"/>
      <c r="D134" s="17"/>
      <c r="E134" s="29"/>
    </row>
    <row r="135" spans="1:5">
      <c r="D135" s="21"/>
      <c r="E135" s="22"/>
    </row>
    <row r="136" spans="1:5">
      <c r="B136" s="19"/>
      <c r="D136" s="17"/>
      <c r="E136" s="20"/>
    </row>
    <row r="137" spans="1:5">
      <c r="C137" s="19"/>
      <c r="D137" s="17"/>
      <c r="E137" s="20"/>
    </row>
    <row r="138" spans="1:5">
      <c r="D138" s="25"/>
      <c r="E138" s="26"/>
    </row>
    <row r="139" spans="1:5" ht="22.5" customHeight="1">
      <c r="C139" s="19"/>
      <c r="D139" s="17"/>
      <c r="E139" s="27"/>
    </row>
    <row r="140" spans="1:5">
      <c r="D140" s="17"/>
      <c r="E140" s="26"/>
    </row>
    <row r="141" spans="1:5">
      <c r="B141" s="19"/>
      <c r="D141" s="23"/>
      <c r="E141" s="29"/>
    </row>
    <row r="142" spans="1:5">
      <c r="C142" s="19"/>
      <c r="D142" s="23"/>
      <c r="E142" s="30"/>
    </row>
    <row r="143" spans="1:5">
      <c r="D143" s="25"/>
      <c r="E143" s="22"/>
    </row>
    <row r="144" spans="1:5" ht="13.5" customHeight="1">
      <c r="A144" s="19"/>
      <c r="D144" s="31"/>
      <c r="E144" s="29"/>
    </row>
    <row r="145" spans="1:5" ht="13.5" customHeight="1">
      <c r="B145" s="19"/>
      <c r="D145" s="17"/>
      <c r="E145" s="29"/>
    </row>
    <row r="146" spans="1:5" ht="13.5" customHeight="1">
      <c r="C146" s="19"/>
      <c r="D146" s="17"/>
      <c r="E146" s="20"/>
    </row>
    <row r="147" spans="1:5">
      <c r="C147" s="19"/>
      <c r="D147" s="25"/>
      <c r="E147" s="22"/>
    </row>
    <row r="148" spans="1:5">
      <c r="C148" s="19"/>
      <c r="D148" s="17"/>
      <c r="E148" s="20"/>
    </row>
    <row r="149" spans="1:5">
      <c r="D149" s="38"/>
      <c r="E149" s="39"/>
    </row>
    <row r="150" spans="1:5">
      <c r="C150" s="19"/>
      <c r="D150" s="23"/>
      <c r="E150" s="40"/>
    </row>
    <row r="151" spans="1:5">
      <c r="C151" s="19"/>
      <c r="D151" s="25"/>
      <c r="E151" s="26"/>
    </row>
    <row r="152" spans="1:5">
      <c r="D152" s="38"/>
      <c r="E152" s="45"/>
    </row>
    <row r="153" spans="1:5">
      <c r="B153" s="19"/>
      <c r="D153" s="33"/>
      <c r="E153" s="43"/>
    </row>
    <row r="154" spans="1:5">
      <c r="C154" s="19"/>
      <c r="D154" s="33"/>
      <c r="E154" s="20"/>
    </row>
    <row r="155" spans="1:5">
      <c r="C155" s="19"/>
      <c r="D155" s="25"/>
      <c r="E155" s="26"/>
    </row>
    <row r="156" spans="1:5">
      <c r="C156" s="19"/>
      <c r="D156" s="25"/>
      <c r="E156" s="26"/>
    </row>
    <row r="157" spans="1:5">
      <c r="D157" s="17"/>
      <c r="E157" s="18"/>
    </row>
    <row r="158" spans="1:5" s="46" customFormat="1" ht="18" customHeight="1">
      <c r="A158" s="290"/>
      <c r="B158" s="291"/>
      <c r="C158" s="291"/>
      <c r="D158" s="291"/>
      <c r="E158" s="291"/>
    </row>
    <row r="159" spans="1:5" ht="28.5" customHeight="1">
      <c r="A159" s="35"/>
      <c r="B159" s="35"/>
      <c r="C159" s="35"/>
      <c r="D159" s="36"/>
      <c r="E159" s="37"/>
    </row>
    <row r="161" spans="1:5" ht="15.75">
      <c r="A161" s="48"/>
      <c r="B161" s="19"/>
      <c r="C161" s="19"/>
      <c r="D161" s="49"/>
      <c r="E161" s="4"/>
    </row>
    <row r="162" spans="1:5">
      <c r="A162" s="19"/>
      <c r="B162" s="19"/>
      <c r="C162" s="19"/>
      <c r="D162" s="49"/>
      <c r="E162" s="4"/>
    </row>
    <row r="163" spans="1:5" ht="17.25" customHeight="1">
      <c r="A163" s="19"/>
      <c r="B163" s="19"/>
      <c r="C163" s="19"/>
      <c r="D163" s="49"/>
      <c r="E163" s="4"/>
    </row>
    <row r="164" spans="1:5" ht="13.5" customHeight="1">
      <c r="A164" s="19"/>
      <c r="B164" s="19"/>
      <c r="C164" s="19"/>
      <c r="D164" s="49"/>
      <c r="E164" s="4"/>
    </row>
    <row r="165" spans="1:5">
      <c r="A165" s="19"/>
      <c r="B165" s="19"/>
      <c r="C165" s="19"/>
      <c r="D165" s="49"/>
      <c r="E165" s="4"/>
    </row>
    <row r="166" spans="1:5">
      <c r="A166" s="19"/>
      <c r="B166" s="19"/>
      <c r="C166" s="19"/>
    </row>
    <row r="167" spans="1:5">
      <c r="A167" s="19"/>
      <c r="B167" s="19"/>
      <c r="C167" s="19"/>
      <c r="D167" s="49"/>
      <c r="E167" s="4"/>
    </row>
    <row r="168" spans="1:5">
      <c r="A168" s="19"/>
      <c r="B168" s="19"/>
      <c r="C168" s="19"/>
      <c r="D168" s="49"/>
      <c r="E168" s="50"/>
    </row>
    <row r="169" spans="1:5">
      <c r="A169" s="19"/>
      <c r="B169" s="19"/>
      <c r="C169" s="19"/>
      <c r="D169" s="49"/>
      <c r="E169" s="4"/>
    </row>
    <row r="170" spans="1:5" ht="22.5" customHeight="1">
      <c r="A170" s="19"/>
      <c r="B170" s="19"/>
      <c r="C170" s="19"/>
      <c r="D170" s="49"/>
      <c r="E170" s="27"/>
    </row>
    <row r="171" spans="1:5" ht="22.5" customHeight="1">
      <c r="D171" s="25"/>
      <c r="E171" s="28"/>
    </row>
  </sheetData>
  <mergeCells count="8">
    <mergeCell ref="A158:E158"/>
    <mergeCell ref="B3:H3"/>
    <mergeCell ref="B46:H46"/>
    <mergeCell ref="A1:H1"/>
    <mergeCell ref="B16:H16"/>
    <mergeCell ref="B18:H18"/>
    <mergeCell ref="B31:H31"/>
    <mergeCell ref="B33:H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5" firstPageNumber="2" orientation="landscape" useFirstPageNumber="1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9"/>
  <sheetViews>
    <sheetView zoomScale="80" zoomScaleNormal="80" workbookViewId="0">
      <selection activeCell="A2" sqref="A2"/>
    </sheetView>
  </sheetViews>
  <sheetFormatPr defaultColWidth="11.42578125" defaultRowHeight="12.75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>
      <c r="A1" s="298" t="s">
        <v>154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63" s="4" customFormat="1" ht="68.25" thickBot="1">
      <c r="A2" s="138" t="s">
        <v>19</v>
      </c>
      <c r="B2" s="139" t="s">
        <v>20</v>
      </c>
      <c r="C2" s="140" t="s">
        <v>82</v>
      </c>
      <c r="D2" s="141" t="s">
        <v>11</v>
      </c>
      <c r="E2" s="141" t="s">
        <v>12</v>
      </c>
      <c r="F2" s="141" t="s">
        <v>13</v>
      </c>
      <c r="G2" s="141" t="s">
        <v>14</v>
      </c>
      <c r="H2" s="141" t="s">
        <v>21</v>
      </c>
      <c r="I2" s="141" t="s">
        <v>16</v>
      </c>
      <c r="J2" s="141" t="s">
        <v>17</v>
      </c>
      <c r="K2" s="140" t="s">
        <v>43</v>
      </c>
      <c r="L2" s="142" t="s">
        <v>83</v>
      </c>
    </row>
    <row r="3" spans="1:63">
      <c r="A3" s="92"/>
      <c r="B3" s="154" t="s">
        <v>137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</row>
    <row r="4" spans="1:63" s="4" customFormat="1" ht="25.5">
      <c r="A4" s="94"/>
      <c r="B4" s="213" t="s">
        <v>44</v>
      </c>
      <c r="D4" s="129"/>
      <c r="E4" s="129"/>
      <c r="F4" s="129"/>
      <c r="G4" s="129"/>
      <c r="H4" s="129"/>
      <c r="I4" s="129"/>
      <c r="J4" s="129"/>
      <c r="K4" s="129"/>
      <c r="L4" s="130"/>
    </row>
    <row r="5" spans="1:63">
      <c r="A5" s="206"/>
      <c r="B5" s="207" t="s">
        <v>45</v>
      </c>
      <c r="C5" s="209">
        <f>SUM(C6)</f>
        <v>7842528</v>
      </c>
      <c r="D5" s="209">
        <f t="shared" ref="D5:J5" si="0">SUM(D6)</f>
        <v>955633</v>
      </c>
      <c r="E5" s="209">
        <f t="shared" si="0"/>
        <v>101400</v>
      </c>
      <c r="F5" s="209">
        <f t="shared" si="0"/>
        <v>637000</v>
      </c>
      <c r="G5" s="209">
        <f t="shared" si="0"/>
        <v>6095895</v>
      </c>
      <c r="H5" s="209">
        <f t="shared" si="0"/>
        <v>50000</v>
      </c>
      <c r="I5" s="208">
        <v>2600</v>
      </c>
      <c r="J5" s="208">
        <f t="shared" si="0"/>
        <v>0</v>
      </c>
      <c r="K5" s="209">
        <f>SUM(K6)</f>
        <v>8077803</v>
      </c>
      <c r="L5" s="209">
        <f>SUM(L6)</f>
        <v>8320137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</row>
    <row r="6" spans="1:63" s="4" customFormat="1" ht="25.5">
      <c r="A6" s="94"/>
      <c r="B6" s="214" t="s">
        <v>138</v>
      </c>
      <c r="C6" s="215">
        <f>SUM(C7+C49+C66+C82+C126+C140)</f>
        <v>7842528</v>
      </c>
      <c r="D6" s="215">
        <f t="shared" ref="D6:J6" si="1">SUM(D7+D49+D66+D82+D126)</f>
        <v>955633</v>
      </c>
      <c r="E6" s="215">
        <f t="shared" si="1"/>
        <v>101400</v>
      </c>
      <c r="F6" s="215">
        <f t="shared" si="1"/>
        <v>637000</v>
      </c>
      <c r="G6" s="215">
        <f t="shared" si="1"/>
        <v>6095895</v>
      </c>
      <c r="H6" s="215">
        <f t="shared" si="1"/>
        <v>50000</v>
      </c>
      <c r="I6" s="215">
        <v>2600</v>
      </c>
      <c r="J6" s="215">
        <f t="shared" si="1"/>
        <v>0</v>
      </c>
      <c r="K6" s="215">
        <f>SUM(K7+K49+K66+K82+K126+K140)</f>
        <v>8077803</v>
      </c>
      <c r="L6" s="215">
        <f>SUM(L7+L49+L66+L82+L126+L140)</f>
        <v>8320137</v>
      </c>
    </row>
    <row r="7" spans="1:63" s="4" customFormat="1">
      <c r="A7" s="136" t="s">
        <v>84</v>
      </c>
      <c r="B7" s="174" t="s">
        <v>85</v>
      </c>
      <c r="C7" s="146">
        <f>SUM(C8+C28)</f>
        <v>1023633</v>
      </c>
      <c r="D7" s="146">
        <f t="shared" ref="D7:J7" si="2">SUM(D8+D28)</f>
        <v>955633</v>
      </c>
      <c r="E7" s="146">
        <f t="shared" si="2"/>
        <v>0</v>
      </c>
      <c r="F7" s="146">
        <f t="shared" si="2"/>
        <v>0</v>
      </c>
      <c r="G7" s="146">
        <f t="shared" si="2"/>
        <v>68000</v>
      </c>
      <c r="H7" s="146">
        <f t="shared" si="2"/>
        <v>0</v>
      </c>
      <c r="I7" s="146">
        <f t="shared" si="2"/>
        <v>0</v>
      </c>
      <c r="J7" s="146">
        <f t="shared" si="2"/>
        <v>0</v>
      </c>
      <c r="K7" s="146">
        <v>1054341</v>
      </c>
      <c r="L7" s="146">
        <v>1085971</v>
      </c>
    </row>
    <row r="8" spans="1:63" s="4" customFormat="1">
      <c r="A8" s="96" t="s">
        <v>48</v>
      </c>
      <c r="B8" s="174" t="s">
        <v>49</v>
      </c>
      <c r="C8" s="146">
        <f>SUM(C9+C18)</f>
        <v>450554</v>
      </c>
      <c r="D8" s="146">
        <f t="shared" ref="D8:J8" si="3">SUM(D9+D18)</f>
        <v>450554</v>
      </c>
      <c r="E8" s="146">
        <f t="shared" si="3"/>
        <v>0</v>
      </c>
      <c r="F8" s="146">
        <f t="shared" si="3"/>
        <v>0</v>
      </c>
      <c r="G8" s="146">
        <f t="shared" si="3"/>
        <v>0</v>
      </c>
      <c r="H8" s="146">
        <f t="shared" si="3"/>
        <v>0</v>
      </c>
      <c r="I8" s="146">
        <f t="shared" si="3"/>
        <v>0</v>
      </c>
      <c r="J8" s="146">
        <f t="shared" si="3"/>
        <v>0</v>
      </c>
      <c r="K8" s="146"/>
      <c r="L8" s="146">
        <f t="shared" ref="L8:L69" si="4">SUM(K8/100)*102</f>
        <v>0</v>
      </c>
    </row>
    <row r="9" spans="1:63" s="4" customFormat="1">
      <c r="A9" s="96" t="s">
        <v>86</v>
      </c>
      <c r="B9" s="87" t="s">
        <v>87</v>
      </c>
      <c r="C9" s="160">
        <f>SUM(C10)</f>
        <v>5886</v>
      </c>
      <c r="D9" s="160">
        <f t="shared" ref="D9:J9" si="5">SUM(D10)</f>
        <v>5886</v>
      </c>
      <c r="E9" s="160">
        <f t="shared" si="5"/>
        <v>0</v>
      </c>
      <c r="F9" s="160">
        <f t="shared" si="5"/>
        <v>0</v>
      </c>
      <c r="G9" s="160">
        <f t="shared" si="5"/>
        <v>0</v>
      </c>
      <c r="H9" s="160">
        <f t="shared" si="5"/>
        <v>0</v>
      </c>
      <c r="I9" s="160">
        <f t="shared" si="5"/>
        <v>0</v>
      </c>
      <c r="J9" s="160">
        <f t="shared" si="5"/>
        <v>0</v>
      </c>
      <c r="K9" s="160"/>
      <c r="L9" s="160">
        <f t="shared" si="4"/>
        <v>0</v>
      </c>
    </row>
    <row r="10" spans="1:63" s="4" customFormat="1">
      <c r="A10" s="181" t="s">
        <v>81</v>
      </c>
      <c r="B10" s="182" t="s">
        <v>79</v>
      </c>
      <c r="C10" s="193">
        <f>SUM(C11+C15)</f>
        <v>5886</v>
      </c>
      <c r="D10" s="193">
        <f t="shared" ref="D10:J10" si="6">SUM(D11+D15)</f>
        <v>5886</v>
      </c>
      <c r="E10" s="193">
        <f t="shared" si="6"/>
        <v>0</v>
      </c>
      <c r="F10" s="193">
        <f t="shared" si="6"/>
        <v>0</v>
      </c>
      <c r="G10" s="193">
        <f t="shared" si="6"/>
        <v>0</v>
      </c>
      <c r="H10" s="193">
        <f t="shared" si="6"/>
        <v>0</v>
      </c>
      <c r="I10" s="193">
        <f t="shared" si="6"/>
        <v>0</v>
      </c>
      <c r="J10" s="193">
        <f t="shared" si="6"/>
        <v>0</v>
      </c>
      <c r="K10" s="193"/>
      <c r="L10" s="193">
        <f t="shared" si="4"/>
        <v>0</v>
      </c>
    </row>
    <row r="11" spans="1:63" s="4" customFormat="1">
      <c r="A11" s="173" t="s">
        <v>46</v>
      </c>
      <c r="B11" s="174" t="s">
        <v>47</v>
      </c>
      <c r="C11" s="146">
        <f>SUM(C12)</f>
        <v>4886</v>
      </c>
      <c r="D11" s="146">
        <f t="shared" ref="D11:J11" si="7">SUM(D12)</f>
        <v>4886</v>
      </c>
      <c r="E11" s="146">
        <f t="shared" si="7"/>
        <v>0</v>
      </c>
      <c r="F11" s="146">
        <f t="shared" si="7"/>
        <v>0</v>
      </c>
      <c r="G11" s="146">
        <f t="shared" si="7"/>
        <v>0</v>
      </c>
      <c r="H11" s="146">
        <f t="shared" si="7"/>
        <v>0</v>
      </c>
      <c r="I11" s="146">
        <f t="shared" si="7"/>
        <v>0</v>
      </c>
      <c r="J11" s="146">
        <f t="shared" si="7"/>
        <v>0</v>
      </c>
      <c r="K11" s="146"/>
      <c r="L11" s="146">
        <f t="shared" si="4"/>
        <v>0</v>
      </c>
    </row>
    <row r="12" spans="1:63" s="4" customFormat="1">
      <c r="A12" s="162">
        <v>32</v>
      </c>
      <c r="B12" s="205" t="s">
        <v>132</v>
      </c>
      <c r="C12" s="175">
        <f>SUM(C13:C14)</f>
        <v>4886</v>
      </c>
      <c r="D12" s="175">
        <f t="shared" ref="D12:J12" si="8">SUM(D13:D14)</f>
        <v>4886</v>
      </c>
      <c r="E12" s="175">
        <f t="shared" si="8"/>
        <v>0</v>
      </c>
      <c r="F12" s="175">
        <f t="shared" si="8"/>
        <v>0</v>
      </c>
      <c r="G12" s="175">
        <f t="shared" si="8"/>
        <v>0</v>
      </c>
      <c r="H12" s="175">
        <f t="shared" si="8"/>
        <v>0</v>
      </c>
      <c r="I12" s="175">
        <f t="shared" si="8"/>
        <v>0</v>
      </c>
      <c r="J12" s="175">
        <f t="shared" si="8"/>
        <v>0</v>
      </c>
      <c r="K12" s="175">
        <v>5032</v>
      </c>
      <c r="L12" s="175">
        <v>5183</v>
      </c>
    </row>
    <row r="13" spans="1:63">
      <c r="A13" s="98">
        <v>321</v>
      </c>
      <c r="B13" s="91" t="s">
        <v>25</v>
      </c>
      <c r="C13" s="132">
        <v>2886</v>
      </c>
      <c r="D13" s="131">
        <v>2886</v>
      </c>
      <c r="E13" s="131"/>
      <c r="F13" s="131"/>
      <c r="G13" s="131"/>
      <c r="H13" s="131"/>
      <c r="I13" s="131"/>
      <c r="J13" s="131"/>
      <c r="K13" s="175"/>
      <c r="L13" s="175">
        <f t="shared" si="4"/>
        <v>0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</row>
    <row r="14" spans="1:63">
      <c r="A14" s="99">
        <v>329</v>
      </c>
      <c r="B14" s="100" t="s">
        <v>28</v>
      </c>
      <c r="C14" s="132">
        <f>SUM(D14:J14)</f>
        <v>2000</v>
      </c>
      <c r="D14" s="131">
        <v>2000</v>
      </c>
      <c r="E14" s="131"/>
      <c r="F14" s="131"/>
      <c r="G14" s="131"/>
      <c r="H14" s="131"/>
      <c r="I14" s="131"/>
      <c r="J14" s="131"/>
      <c r="K14" s="175"/>
      <c r="L14" s="175">
        <f t="shared" si="4"/>
        <v>0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</row>
    <row r="15" spans="1:63" s="4" customFormat="1" ht="25.5">
      <c r="A15" s="95" t="s">
        <v>51</v>
      </c>
      <c r="B15" s="86" t="s">
        <v>52</v>
      </c>
      <c r="C15" s="160">
        <f>SUM(C16)</f>
        <v>1000</v>
      </c>
      <c r="D15" s="160">
        <f t="shared" ref="D15:J15" si="9">SUM(D16)</f>
        <v>1000</v>
      </c>
      <c r="E15" s="160">
        <f t="shared" si="9"/>
        <v>0</v>
      </c>
      <c r="F15" s="160">
        <f t="shared" si="9"/>
        <v>0</v>
      </c>
      <c r="G15" s="160">
        <f t="shared" si="9"/>
        <v>0</v>
      </c>
      <c r="H15" s="160">
        <f t="shared" si="9"/>
        <v>0</v>
      </c>
      <c r="I15" s="160">
        <f t="shared" si="9"/>
        <v>0</v>
      </c>
      <c r="J15" s="160">
        <f t="shared" si="9"/>
        <v>0</v>
      </c>
      <c r="K15" s="160"/>
      <c r="L15" s="160">
        <f t="shared" si="4"/>
        <v>0</v>
      </c>
    </row>
    <row r="16" spans="1:63" s="4" customFormat="1">
      <c r="A16" s="167">
        <v>32</v>
      </c>
      <c r="B16" s="168" t="s">
        <v>132</v>
      </c>
      <c r="C16" s="175">
        <f t="shared" ref="C16" si="10">SUM(D16:J16)</f>
        <v>1000</v>
      </c>
      <c r="D16" s="175">
        <f t="shared" ref="D16:J16" si="11">SUM(D17)</f>
        <v>1000</v>
      </c>
      <c r="E16" s="175">
        <f t="shared" si="11"/>
        <v>0</v>
      </c>
      <c r="F16" s="175">
        <f t="shared" si="11"/>
        <v>0</v>
      </c>
      <c r="G16" s="175">
        <f t="shared" si="11"/>
        <v>0</v>
      </c>
      <c r="H16" s="175">
        <f t="shared" si="11"/>
        <v>0</v>
      </c>
      <c r="I16" s="175">
        <f t="shared" si="11"/>
        <v>0</v>
      </c>
      <c r="J16" s="175">
        <f t="shared" si="11"/>
        <v>0</v>
      </c>
      <c r="K16" s="175">
        <v>1030</v>
      </c>
      <c r="L16" s="175">
        <v>1061</v>
      </c>
    </row>
    <row r="17" spans="1:63" s="4" customFormat="1">
      <c r="A17" s="171">
        <v>322</v>
      </c>
      <c r="B17" s="172" t="s">
        <v>26</v>
      </c>
      <c r="C17" s="129">
        <f>SUM(D17:J17)</f>
        <v>1000</v>
      </c>
      <c r="D17" s="129">
        <v>1000</v>
      </c>
      <c r="E17" s="129"/>
      <c r="F17" s="129"/>
      <c r="G17" s="129"/>
      <c r="H17" s="129"/>
      <c r="I17" s="129"/>
      <c r="J17" s="175"/>
      <c r="K17" s="175"/>
      <c r="L17" s="175">
        <f t="shared" si="4"/>
        <v>0</v>
      </c>
    </row>
    <row r="18" spans="1:63" s="150" customFormat="1">
      <c r="A18" s="148" t="s">
        <v>60</v>
      </c>
      <c r="B18" s="149" t="s">
        <v>88</v>
      </c>
      <c r="C18" s="160">
        <f>SUM(C19)</f>
        <v>444668</v>
      </c>
      <c r="D18" s="160">
        <f t="shared" ref="D18:J19" si="12">SUM(D19)</f>
        <v>444668</v>
      </c>
      <c r="E18" s="160">
        <f t="shared" si="12"/>
        <v>0</v>
      </c>
      <c r="F18" s="160">
        <f t="shared" si="12"/>
        <v>0</v>
      </c>
      <c r="G18" s="160">
        <f t="shared" si="12"/>
        <v>0</v>
      </c>
      <c r="H18" s="160">
        <f t="shared" si="12"/>
        <v>0</v>
      </c>
      <c r="I18" s="160">
        <f t="shared" si="12"/>
        <v>0</v>
      </c>
      <c r="J18" s="160">
        <f t="shared" si="12"/>
        <v>0</v>
      </c>
      <c r="K18" s="160"/>
      <c r="L18" s="160">
        <f t="shared" si="4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4" customFormat="1">
      <c r="A19" s="183" t="s">
        <v>66</v>
      </c>
      <c r="B19" s="184" t="s">
        <v>67</v>
      </c>
      <c r="C19" s="193">
        <f>SUM(C20)</f>
        <v>444668</v>
      </c>
      <c r="D19" s="193">
        <f t="shared" si="12"/>
        <v>444668</v>
      </c>
      <c r="E19" s="193">
        <f t="shared" si="12"/>
        <v>0</v>
      </c>
      <c r="F19" s="193">
        <f t="shared" si="12"/>
        <v>0</v>
      </c>
      <c r="G19" s="193">
        <f t="shared" si="12"/>
        <v>0</v>
      </c>
      <c r="H19" s="193">
        <f t="shared" si="12"/>
        <v>0</v>
      </c>
      <c r="I19" s="193">
        <f t="shared" si="12"/>
        <v>0</v>
      </c>
      <c r="J19" s="193">
        <f t="shared" si="12"/>
        <v>0</v>
      </c>
      <c r="K19" s="193"/>
      <c r="L19" s="193">
        <f t="shared" si="4"/>
        <v>0</v>
      </c>
    </row>
    <row r="20" spans="1:63">
      <c r="A20" s="136" t="s">
        <v>63</v>
      </c>
      <c r="B20" s="137" t="s">
        <v>55</v>
      </c>
      <c r="C20" s="165">
        <f>SUM(C21+C25)</f>
        <v>444668</v>
      </c>
      <c r="D20" s="165">
        <f t="shared" ref="D20:J20" si="13">SUM(D21+D25)</f>
        <v>444668</v>
      </c>
      <c r="E20" s="165">
        <f t="shared" si="13"/>
        <v>0</v>
      </c>
      <c r="F20" s="165">
        <f t="shared" si="13"/>
        <v>0</v>
      </c>
      <c r="G20" s="165">
        <f t="shared" si="13"/>
        <v>0</v>
      </c>
      <c r="H20" s="165">
        <f t="shared" si="13"/>
        <v>0</v>
      </c>
      <c r="I20" s="165">
        <f t="shared" si="13"/>
        <v>0</v>
      </c>
      <c r="J20" s="165">
        <f t="shared" si="13"/>
        <v>0</v>
      </c>
      <c r="K20" s="146"/>
      <c r="L20" s="146">
        <f t="shared" si="4"/>
        <v>0</v>
      </c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</row>
    <row r="21" spans="1:63" s="4" customFormat="1">
      <c r="A21" s="167">
        <v>31</v>
      </c>
      <c r="B21" s="168" t="s">
        <v>133</v>
      </c>
      <c r="C21" s="175">
        <f>SUM(C22:C24)</f>
        <v>434568</v>
      </c>
      <c r="D21" s="175">
        <f t="shared" ref="D21:J21" si="14">SUM(D22:D24)</f>
        <v>434568</v>
      </c>
      <c r="E21" s="175">
        <f t="shared" si="14"/>
        <v>0</v>
      </c>
      <c r="F21" s="175">
        <f t="shared" si="14"/>
        <v>0</v>
      </c>
      <c r="G21" s="175">
        <f t="shared" si="14"/>
        <v>0</v>
      </c>
      <c r="H21" s="175">
        <f t="shared" si="14"/>
        <v>0</v>
      </c>
      <c r="I21" s="175">
        <f t="shared" si="14"/>
        <v>0</v>
      </c>
      <c r="J21" s="175">
        <f t="shared" si="14"/>
        <v>0</v>
      </c>
      <c r="K21" s="175">
        <v>447605</v>
      </c>
      <c r="L21" s="175">
        <v>461033</v>
      </c>
    </row>
    <row r="22" spans="1:63">
      <c r="A22" s="99">
        <v>311</v>
      </c>
      <c r="B22" s="100" t="s">
        <v>22</v>
      </c>
      <c r="C22" s="132">
        <f>SUM(D22:J22)</f>
        <v>358785</v>
      </c>
      <c r="D22" s="131">
        <v>358785</v>
      </c>
      <c r="E22" s="131"/>
      <c r="F22" s="131"/>
      <c r="G22" s="131"/>
      <c r="H22" s="131"/>
      <c r="I22" s="131"/>
      <c r="J22" s="131"/>
      <c r="K22" s="175"/>
      <c r="L22" s="175">
        <f t="shared" si="4"/>
        <v>0</v>
      </c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</row>
    <row r="23" spans="1:63">
      <c r="A23" s="99">
        <v>312</v>
      </c>
      <c r="B23" s="100" t="s">
        <v>23</v>
      </c>
      <c r="C23" s="132">
        <f t="shared" ref="C23:C24" si="15">SUM(D23:J23)</f>
        <v>16626</v>
      </c>
      <c r="D23" s="131">
        <v>16626</v>
      </c>
      <c r="E23" s="131"/>
      <c r="F23" s="131"/>
      <c r="G23" s="131"/>
      <c r="H23" s="131"/>
      <c r="I23" s="131"/>
      <c r="J23" s="131"/>
      <c r="K23" s="175"/>
      <c r="L23" s="175">
        <f t="shared" si="4"/>
        <v>0</v>
      </c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</row>
    <row r="24" spans="1:63">
      <c r="A24" s="99">
        <v>313</v>
      </c>
      <c r="B24" s="100" t="s">
        <v>24</v>
      </c>
      <c r="C24" s="132">
        <f t="shared" si="15"/>
        <v>59157</v>
      </c>
      <c r="D24" s="131">
        <v>59157</v>
      </c>
      <c r="E24" s="131"/>
      <c r="F24" s="131"/>
      <c r="G24" s="131"/>
      <c r="H24" s="131"/>
      <c r="I24" s="131"/>
      <c r="J24" s="131"/>
      <c r="K24" s="175"/>
      <c r="L24" s="175">
        <f t="shared" si="4"/>
        <v>0</v>
      </c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</row>
    <row r="25" spans="1:63" s="4" customFormat="1">
      <c r="A25" s="167">
        <v>32</v>
      </c>
      <c r="B25" s="168" t="s">
        <v>132</v>
      </c>
      <c r="C25" s="175">
        <f>SUM(C26)</f>
        <v>10100</v>
      </c>
      <c r="D25" s="175">
        <f t="shared" ref="D25:J25" si="16">SUM(D26)</f>
        <v>10100</v>
      </c>
      <c r="E25" s="175">
        <f t="shared" si="16"/>
        <v>0</v>
      </c>
      <c r="F25" s="175">
        <f t="shared" si="16"/>
        <v>0</v>
      </c>
      <c r="G25" s="175">
        <f t="shared" si="16"/>
        <v>0</v>
      </c>
      <c r="H25" s="175">
        <f t="shared" si="16"/>
        <v>0</v>
      </c>
      <c r="I25" s="175">
        <f t="shared" si="16"/>
        <v>0</v>
      </c>
      <c r="J25" s="175">
        <f t="shared" si="16"/>
        <v>0</v>
      </c>
      <c r="K25" s="175">
        <v>10403</v>
      </c>
      <c r="L25" s="175">
        <v>10715</v>
      </c>
    </row>
    <row r="26" spans="1:63" s="4" customFormat="1">
      <c r="A26" s="170">
        <v>321</v>
      </c>
      <c r="B26" s="169" t="s">
        <v>25</v>
      </c>
      <c r="C26" s="131">
        <f>SUM(D26:J26)</f>
        <v>10100</v>
      </c>
      <c r="D26" s="131">
        <v>10100</v>
      </c>
      <c r="E26" s="131"/>
      <c r="F26" s="129"/>
      <c r="G26" s="129"/>
      <c r="H26" s="129"/>
      <c r="I26" s="129"/>
      <c r="J26" s="129"/>
      <c r="K26" s="175"/>
      <c r="L26" s="175">
        <f t="shared" si="4"/>
        <v>0</v>
      </c>
    </row>
    <row r="27" spans="1:63" s="85" customFormat="1">
      <c r="A27" s="99"/>
      <c r="B27" s="100"/>
      <c r="C27" s="132"/>
      <c r="D27" s="131"/>
      <c r="E27" s="131"/>
      <c r="F27" s="131"/>
      <c r="G27" s="131"/>
      <c r="H27" s="131"/>
      <c r="I27" s="131"/>
      <c r="J27" s="131"/>
      <c r="K27" s="175"/>
      <c r="L27" s="175">
        <f t="shared" si="4"/>
        <v>0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</row>
    <row r="28" spans="1:63" s="150" customFormat="1" ht="25.5">
      <c r="A28" s="136" t="s">
        <v>50</v>
      </c>
      <c r="B28" s="137" t="s">
        <v>89</v>
      </c>
      <c r="C28" s="146">
        <f>SUM(C29+C45)</f>
        <v>573079</v>
      </c>
      <c r="D28" s="146">
        <f t="shared" ref="D28:J28" si="17">SUM(D29+D45)</f>
        <v>505079</v>
      </c>
      <c r="E28" s="146">
        <f t="shared" si="17"/>
        <v>0</v>
      </c>
      <c r="F28" s="146">
        <f t="shared" si="17"/>
        <v>0</v>
      </c>
      <c r="G28" s="146">
        <f t="shared" si="17"/>
        <v>68000</v>
      </c>
      <c r="H28" s="146">
        <f t="shared" si="17"/>
        <v>0</v>
      </c>
      <c r="I28" s="146">
        <f t="shared" si="17"/>
        <v>0</v>
      </c>
      <c r="J28" s="146">
        <f t="shared" si="17"/>
        <v>0</v>
      </c>
      <c r="K28" s="146"/>
      <c r="L28" s="146">
        <f t="shared" si="4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s="4" customFormat="1">
      <c r="A29" s="185" t="s">
        <v>81</v>
      </c>
      <c r="B29" s="186" t="s">
        <v>79</v>
      </c>
      <c r="C29" s="193">
        <f>SUM(C30+C41)</f>
        <v>524579</v>
      </c>
      <c r="D29" s="193">
        <v>456579</v>
      </c>
      <c r="E29" s="193">
        <f t="shared" ref="E29:J29" si="18">SUM(E30)</f>
        <v>0</v>
      </c>
      <c r="F29" s="193">
        <f t="shared" si="18"/>
        <v>0</v>
      </c>
      <c r="G29" s="193">
        <f t="shared" si="18"/>
        <v>68000</v>
      </c>
      <c r="H29" s="193">
        <f t="shared" si="18"/>
        <v>0</v>
      </c>
      <c r="I29" s="193">
        <f t="shared" si="18"/>
        <v>0</v>
      </c>
      <c r="J29" s="193">
        <f t="shared" si="18"/>
        <v>0</v>
      </c>
      <c r="K29" s="193"/>
      <c r="L29" s="193">
        <f t="shared" si="4"/>
        <v>0</v>
      </c>
    </row>
    <row r="30" spans="1:63" s="123" customFormat="1">
      <c r="A30" s="164" t="s">
        <v>46</v>
      </c>
      <c r="B30" s="158" t="s">
        <v>47</v>
      </c>
      <c r="C30" s="146">
        <f>SUM(C31+C36+C38)</f>
        <v>205699</v>
      </c>
      <c r="D30" s="146">
        <f t="shared" ref="D30:J30" si="19">SUM(D31+D36+D38)</f>
        <v>137699</v>
      </c>
      <c r="E30" s="146">
        <f t="shared" si="19"/>
        <v>0</v>
      </c>
      <c r="F30" s="146">
        <f t="shared" si="19"/>
        <v>0</v>
      </c>
      <c r="G30" s="146">
        <f t="shared" si="19"/>
        <v>68000</v>
      </c>
      <c r="H30" s="146">
        <f t="shared" si="19"/>
        <v>0</v>
      </c>
      <c r="I30" s="146">
        <f t="shared" si="19"/>
        <v>0</v>
      </c>
      <c r="J30" s="146">
        <f t="shared" si="19"/>
        <v>0</v>
      </c>
      <c r="K30" s="146"/>
      <c r="L30" s="146">
        <f t="shared" si="4"/>
        <v>0</v>
      </c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</row>
    <row r="31" spans="1:63" s="4" customFormat="1">
      <c r="A31" s="167">
        <v>32</v>
      </c>
      <c r="B31" s="168" t="s">
        <v>132</v>
      </c>
      <c r="C31" s="175">
        <f>SUM(C32:C35)</f>
        <v>197699</v>
      </c>
      <c r="D31" s="175">
        <f t="shared" ref="D31:J31" si="20">SUM(D32:D35)</f>
        <v>129699</v>
      </c>
      <c r="E31" s="175">
        <f t="shared" si="20"/>
        <v>0</v>
      </c>
      <c r="F31" s="175">
        <f t="shared" si="20"/>
        <v>0</v>
      </c>
      <c r="G31" s="175">
        <f t="shared" si="20"/>
        <v>68000</v>
      </c>
      <c r="H31" s="175">
        <f t="shared" si="20"/>
        <v>0</v>
      </c>
      <c r="I31" s="175">
        <f t="shared" si="20"/>
        <v>0</v>
      </c>
      <c r="J31" s="175">
        <f t="shared" si="20"/>
        <v>0</v>
      </c>
      <c r="K31" s="175">
        <v>203629</v>
      </c>
      <c r="L31" s="175">
        <v>209738</v>
      </c>
    </row>
    <row r="32" spans="1:63" s="85" customFormat="1">
      <c r="A32" s="171">
        <v>321</v>
      </c>
      <c r="B32" s="172" t="s">
        <v>25</v>
      </c>
      <c r="C32" s="131">
        <f>SUM(D32:J32)</f>
        <v>15500</v>
      </c>
      <c r="D32" s="131">
        <v>15500</v>
      </c>
      <c r="E32" s="131"/>
      <c r="F32" s="131"/>
      <c r="G32" s="131"/>
      <c r="H32" s="131"/>
      <c r="I32" s="131"/>
      <c r="J32" s="131"/>
      <c r="K32" s="175"/>
      <c r="L32" s="175">
        <f t="shared" si="4"/>
        <v>0</v>
      </c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</row>
    <row r="33" spans="1:63" s="85" customFormat="1">
      <c r="A33" s="171">
        <v>322</v>
      </c>
      <c r="B33" s="172" t="s">
        <v>26</v>
      </c>
      <c r="C33" s="131">
        <f t="shared" ref="C33:C35" si="21">SUM(D33:J33)</f>
        <v>48199</v>
      </c>
      <c r="D33" s="131">
        <v>48199</v>
      </c>
      <c r="E33" s="131"/>
      <c r="F33" s="131"/>
      <c r="G33" s="131"/>
      <c r="H33" s="131"/>
      <c r="I33" s="131"/>
      <c r="J33" s="131"/>
      <c r="K33" s="175"/>
      <c r="L33" s="175">
        <f t="shared" si="4"/>
        <v>0</v>
      </c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</row>
    <row r="34" spans="1:63" s="147" customFormat="1">
      <c r="A34" s="171">
        <v>323</v>
      </c>
      <c r="B34" s="172" t="s">
        <v>27</v>
      </c>
      <c r="C34" s="131">
        <f t="shared" si="21"/>
        <v>103000</v>
      </c>
      <c r="D34" s="156">
        <v>60000</v>
      </c>
      <c r="E34" s="156"/>
      <c r="F34" s="175"/>
      <c r="G34" s="156">
        <v>43000</v>
      </c>
      <c r="H34" s="175"/>
      <c r="I34" s="175"/>
      <c r="J34" s="175"/>
      <c r="K34" s="175"/>
      <c r="L34" s="175">
        <f t="shared" si="4"/>
        <v>0</v>
      </c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</row>
    <row r="35" spans="1:63" s="145" customFormat="1">
      <c r="A35" s="171">
        <v>329</v>
      </c>
      <c r="B35" s="172" t="s">
        <v>28</v>
      </c>
      <c r="C35" s="131">
        <f t="shared" si="21"/>
        <v>31000</v>
      </c>
      <c r="D35" s="131">
        <v>6000</v>
      </c>
      <c r="E35" s="131"/>
      <c r="F35" s="129"/>
      <c r="G35" s="166">
        <v>25000</v>
      </c>
      <c r="H35" s="129"/>
      <c r="I35" s="129"/>
      <c r="J35" s="129"/>
      <c r="K35" s="175"/>
      <c r="L35" s="175">
        <f t="shared" si="4"/>
        <v>0</v>
      </c>
    </row>
    <row r="36" spans="1:63" s="4" customFormat="1">
      <c r="A36" s="167">
        <v>34</v>
      </c>
      <c r="B36" s="168" t="s">
        <v>134</v>
      </c>
      <c r="C36" s="175">
        <f>SUM(C37)</f>
        <v>8000</v>
      </c>
      <c r="D36" s="175">
        <f t="shared" ref="D36:J36" si="22">SUM(D37)</f>
        <v>8000</v>
      </c>
      <c r="E36" s="175">
        <f t="shared" si="22"/>
        <v>0</v>
      </c>
      <c r="F36" s="175">
        <f t="shared" si="22"/>
        <v>0</v>
      </c>
      <c r="G36" s="175">
        <f t="shared" si="22"/>
        <v>0</v>
      </c>
      <c r="H36" s="175">
        <f t="shared" si="22"/>
        <v>0</v>
      </c>
      <c r="I36" s="175">
        <f t="shared" si="22"/>
        <v>0</v>
      </c>
      <c r="J36" s="175">
        <f t="shared" si="22"/>
        <v>0</v>
      </c>
      <c r="K36" s="175">
        <v>8240</v>
      </c>
      <c r="L36" s="175">
        <v>8487</v>
      </c>
    </row>
    <row r="37" spans="1:63" s="85" customFormat="1">
      <c r="A37" s="99">
        <v>343</v>
      </c>
      <c r="B37" s="100" t="s">
        <v>90</v>
      </c>
      <c r="C37" s="132">
        <f>SUM(D37:J37)</f>
        <v>8000</v>
      </c>
      <c r="D37" s="131">
        <v>8000</v>
      </c>
      <c r="E37" s="131"/>
      <c r="F37" s="131"/>
      <c r="G37" s="131"/>
      <c r="H37" s="131"/>
      <c r="I37" s="131"/>
      <c r="J37" s="131"/>
      <c r="K37" s="175"/>
      <c r="L37" s="175">
        <f t="shared" si="4"/>
        <v>0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</row>
    <row r="38" spans="1:63" s="4" customFormat="1" ht="25.5">
      <c r="A38" s="167">
        <v>42</v>
      </c>
      <c r="B38" s="168" t="s">
        <v>135</v>
      </c>
      <c r="C38" s="175">
        <f>SUM(C39)</f>
        <v>0</v>
      </c>
      <c r="D38" s="175">
        <f t="shared" ref="D38:J38" si="23">SUM(D39)</f>
        <v>0</v>
      </c>
      <c r="E38" s="175">
        <f t="shared" si="23"/>
        <v>0</v>
      </c>
      <c r="F38" s="175">
        <f t="shared" si="23"/>
        <v>0</v>
      </c>
      <c r="G38" s="175">
        <f t="shared" si="23"/>
        <v>0</v>
      </c>
      <c r="H38" s="175">
        <f t="shared" si="23"/>
        <v>0</v>
      </c>
      <c r="I38" s="175">
        <f t="shared" si="23"/>
        <v>0</v>
      </c>
      <c r="J38" s="175">
        <f t="shared" si="23"/>
        <v>0</v>
      </c>
      <c r="K38" s="175">
        <f t="shared" ref="K38:K59" si="24">SUM(C38/100)*102</f>
        <v>0</v>
      </c>
      <c r="L38" s="175">
        <f t="shared" si="4"/>
        <v>0</v>
      </c>
    </row>
    <row r="39" spans="1:63" s="155" customFormat="1">
      <c r="A39" s="99">
        <v>422</v>
      </c>
      <c r="B39" s="100" t="s">
        <v>30</v>
      </c>
      <c r="C39" s="132">
        <f>SUM(D39)</f>
        <v>0</v>
      </c>
      <c r="D39" s="131"/>
      <c r="E39" s="131"/>
      <c r="F39" s="131"/>
      <c r="G39" s="131"/>
      <c r="H39" s="131"/>
      <c r="I39" s="131"/>
      <c r="J39" s="131"/>
      <c r="K39" s="175"/>
      <c r="L39" s="175">
        <f t="shared" si="4"/>
        <v>0</v>
      </c>
    </row>
    <row r="40" spans="1:63" s="85" customFormat="1">
      <c r="A40" s="99"/>
      <c r="B40" s="100"/>
      <c r="C40" s="131"/>
      <c r="D40" s="131"/>
      <c r="E40" s="131"/>
      <c r="F40" s="131"/>
      <c r="G40" s="131"/>
      <c r="H40" s="131"/>
      <c r="I40" s="131"/>
      <c r="J40" s="131"/>
      <c r="K40" s="175"/>
      <c r="L40" s="175">
        <f t="shared" si="4"/>
        <v>0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</row>
    <row r="41" spans="1:63" s="85" customFormat="1" ht="25.5">
      <c r="A41" s="97" t="s">
        <v>51</v>
      </c>
      <c r="B41" s="88" t="s">
        <v>52</v>
      </c>
      <c r="C41" s="237">
        <f>SUM(C42)</f>
        <v>318880</v>
      </c>
      <c r="D41" s="160">
        <f t="shared" ref="D41:J41" si="25">SUM(D42)</f>
        <v>318880</v>
      </c>
      <c r="E41" s="160">
        <f t="shared" si="25"/>
        <v>0</v>
      </c>
      <c r="F41" s="160">
        <f t="shared" si="25"/>
        <v>0</v>
      </c>
      <c r="G41" s="160">
        <f t="shared" si="25"/>
        <v>0</v>
      </c>
      <c r="H41" s="160">
        <f t="shared" si="25"/>
        <v>0</v>
      </c>
      <c r="I41" s="160">
        <f t="shared" si="25"/>
        <v>0</v>
      </c>
      <c r="J41" s="160">
        <f t="shared" si="25"/>
        <v>0</v>
      </c>
      <c r="K41" s="160"/>
      <c r="L41" s="160">
        <f t="shared" si="4"/>
        <v>0</v>
      </c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</row>
    <row r="42" spans="1:63" s="4" customFormat="1">
      <c r="A42" s="162">
        <v>32</v>
      </c>
      <c r="B42" s="205" t="s">
        <v>132</v>
      </c>
      <c r="C42" s="238">
        <f>SUM(C43:C44)</f>
        <v>318880</v>
      </c>
      <c r="D42" s="175">
        <f t="shared" ref="D42:J42" si="26">SUM(D43:D44)</f>
        <v>318880</v>
      </c>
      <c r="E42" s="175">
        <f t="shared" si="26"/>
        <v>0</v>
      </c>
      <c r="F42" s="175">
        <f t="shared" si="26"/>
        <v>0</v>
      </c>
      <c r="G42" s="175">
        <f t="shared" si="26"/>
        <v>0</v>
      </c>
      <c r="H42" s="175">
        <f t="shared" si="26"/>
        <v>0</v>
      </c>
      <c r="I42" s="175">
        <f t="shared" si="26"/>
        <v>0</v>
      </c>
      <c r="J42" s="175">
        <f t="shared" si="26"/>
        <v>0</v>
      </c>
      <c r="K42" s="175">
        <v>328446</v>
      </c>
      <c r="L42" s="175">
        <v>338300</v>
      </c>
    </row>
    <row r="43" spans="1:63">
      <c r="A43" s="99">
        <v>322</v>
      </c>
      <c r="B43" s="100" t="s">
        <v>26</v>
      </c>
      <c r="C43" s="239">
        <f>SUM(D43:J43)</f>
        <v>306980</v>
      </c>
      <c r="D43" s="131">
        <v>306980</v>
      </c>
      <c r="E43" s="131"/>
      <c r="F43" s="131"/>
      <c r="G43" s="131"/>
      <c r="H43" s="131"/>
      <c r="I43" s="131"/>
      <c r="J43" s="131"/>
      <c r="K43" s="175"/>
      <c r="L43" s="175">
        <f t="shared" si="4"/>
        <v>0</v>
      </c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</row>
    <row r="44" spans="1:63">
      <c r="A44" s="99">
        <v>323</v>
      </c>
      <c r="B44" s="100" t="s">
        <v>27</v>
      </c>
      <c r="C44" s="239">
        <f>SUM(D44:J44)</f>
        <v>11900</v>
      </c>
      <c r="D44" s="131">
        <v>11900</v>
      </c>
      <c r="E44" s="131"/>
      <c r="F44" s="131"/>
      <c r="G44" s="131"/>
      <c r="H44" s="131"/>
      <c r="I44" s="131"/>
      <c r="J44" s="131"/>
      <c r="K44" s="175"/>
      <c r="L44" s="175">
        <f t="shared" si="4"/>
        <v>0</v>
      </c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</row>
    <row r="45" spans="1:63" s="123" customFormat="1">
      <c r="A45" s="185" t="s">
        <v>81</v>
      </c>
      <c r="B45" s="186" t="s">
        <v>70</v>
      </c>
      <c r="C45" s="240">
        <f>SUM(C46)</f>
        <v>48500</v>
      </c>
      <c r="D45" s="193">
        <f t="shared" ref="D45:J47" si="27">SUM(D46)</f>
        <v>48500</v>
      </c>
      <c r="E45" s="193">
        <f t="shared" si="27"/>
        <v>0</v>
      </c>
      <c r="F45" s="193">
        <f t="shared" si="27"/>
        <v>0</v>
      </c>
      <c r="G45" s="193">
        <f t="shared" si="27"/>
        <v>0</v>
      </c>
      <c r="H45" s="193">
        <f t="shared" si="27"/>
        <v>0</v>
      </c>
      <c r="I45" s="193">
        <f t="shared" si="27"/>
        <v>0</v>
      </c>
      <c r="J45" s="193">
        <f t="shared" si="27"/>
        <v>0</v>
      </c>
      <c r="K45" s="193"/>
      <c r="L45" s="193">
        <f t="shared" si="4"/>
        <v>0</v>
      </c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</row>
    <row r="46" spans="1:63" s="123" customFormat="1">
      <c r="A46" s="124" t="s">
        <v>91</v>
      </c>
      <c r="B46" s="89" t="s">
        <v>53</v>
      </c>
      <c r="C46" s="241">
        <f>SUM(C47)</f>
        <v>48500</v>
      </c>
      <c r="D46" s="166">
        <f>SUM(D47)</f>
        <v>48500</v>
      </c>
      <c r="E46" s="166">
        <f t="shared" si="27"/>
        <v>0</v>
      </c>
      <c r="F46" s="166">
        <f t="shared" si="27"/>
        <v>0</v>
      </c>
      <c r="G46" s="166">
        <f t="shared" si="27"/>
        <v>0</v>
      </c>
      <c r="H46" s="166">
        <f t="shared" si="27"/>
        <v>0</v>
      </c>
      <c r="I46" s="166">
        <f t="shared" si="27"/>
        <v>0</v>
      </c>
      <c r="J46" s="166">
        <f t="shared" si="27"/>
        <v>0</v>
      </c>
      <c r="K46" s="146"/>
      <c r="L46" s="146">
        <f t="shared" si="4"/>
        <v>0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</row>
    <row r="47" spans="1:63" s="4" customFormat="1" ht="25.5">
      <c r="A47" s="167">
        <v>42</v>
      </c>
      <c r="B47" s="168" t="s">
        <v>135</v>
      </c>
      <c r="C47" s="238">
        <f>SUM(C48)</f>
        <v>48500</v>
      </c>
      <c r="D47" s="175">
        <f t="shared" ref="D47:E47" si="28">SUM(D48)</f>
        <v>48500</v>
      </c>
      <c r="E47" s="175">
        <f t="shared" si="28"/>
        <v>0</v>
      </c>
      <c r="F47" s="175">
        <f t="shared" si="27"/>
        <v>0</v>
      </c>
      <c r="G47" s="175">
        <f t="shared" si="27"/>
        <v>0</v>
      </c>
      <c r="H47" s="175">
        <f t="shared" si="27"/>
        <v>0</v>
      </c>
      <c r="I47" s="175">
        <f t="shared" si="27"/>
        <v>0</v>
      </c>
      <c r="J47" s="175">
        <f t="shared" si="27"/>
        <v>0</v>
      </c>
      <c r="K47" s="175">
        <v>49956</v>
      </c>
      <c r="L47" s="175">
        <v>51454</v>
      </c>
    </row>
    <row r="48" spans="1:63" s="155" customFormat="1">
      <c r="A48" s="177">
        <v>422</v>
      </c>
      <c r="B48" s="178" t="s">
        <v>30</v>
      </c>
      <c r="C48" s="242">
        <f>SUM(D48:J48)</f>
        <v>48500</v>
      </c>
      <c r="D48" s="131">
        <v>48500</v>
      </c>
      <c r="E48" s="129"/>
      <c r="F48" s="129"/>
      <c r="G48" s="129"/>
      <c r="H48" s="129"/>
      <c r="I48" s="129"/>
      <c r="J48" s="129"/>
      <c r="K48" s="175"/>
      <c r="L48" s="175">
        <f t="shared" si="4"/>
        <v>0</v>
      </c>
    </row>
    <row r="49" spans="1:63" s="155" customFormat="1">
      <c r="A49" s="101" t="s">
        <v>92</v>
      </c>
      <c r="B49" s="89" t="s">
        <v>93</v>
      </c>
      <c r="C49" s="243">
        <f>SUM(C50)</f>
        <v>101400</v>
      </c>
      <c r="D49" s="146">
        <f t="shared" ref="D49:J49" si="29">SUM(D50)</f>
        <v>0</v>
      </c>
      <c r="E49" s="146">
        <f t="shared" si="29"/>
        <v>101400</v>
      </c>
      <c r="F49" s="146">
        <f t="shared" si="29"/>
        <v>0</v>
      </c>
      <c r="G49" s="146">
        <f t="shared" si="29"/>
        <v>0</v>
      </c>
      <c r="H49" s="146">
        <f t="shared" si="29"/>
        <v>0</v>
      </c>
      <c r="I49" s="146">
        <f t="shared" si="29"/>
        <v>0</v>
      </c>
      <c r="J49" s="146">
        <f t="shared" si="29"/>
        <v>0</v>
      </c>
      <c r="K49" s="146">
        <v>104442</v>
      </c>
      <c r="L49" s="146">
        <v>107575</v>
      </c>
    </row>
    <row r="50" spans="1:63" s="147" customFormat="1">
      <c r="A50" s="124" t="s">
        <v>54</v>
      </c>
      <c r="B50" s="103" t="s">
        <v>94</v>
      </c>
      <c r="C50" s="237">
        <f>SUM(C51+C62)</f>
        <v>101400</v>
      </c>
      <c r="D50" s="160">
        <f t="shared" ref="D50:J50" si="30">SUM(D51+D62)</f>
        <v>0</v>
      </c>
      <c r="E50" s="160">
        <f t="shared" si="30"/>
        <v>101400</v>
      </c>
      <c r="F50" s="160">
        <f t="shared" si="30"/>
        <v>0</v>
      </c>
      <c r="G50" s="160">
        <f t="shared" si="30"/>
        <v>0</v>
      </c>
      <c r="H50" s="160">
        <f t="shared" si="30"/>
        <v>0</v>
      </c>
      <c r="I50" s="160">
        <f t="shared" si="30"/>
        <v>0</v>
      </c>
      <c r="J50" s="160">
        <f t="shared" si="30"/>
        <v>0</v>
      </c>
      <c r="K50" s="160"/>
      <c r="L50" s="160">
        <f t="shared" si="4"/>
        <v>0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</row>
    <row r="51" spans="1:63" s="147" customFormat="1">
      <c r="A51" s="187" t="s">
        <v>81</v>
      </c>
      <c r="B51" s="188" t="s">
        <v>79</v>
      </c>
      <c r="C51" s="240">
        <f>SUM(C52)</f>
        <v>94400</v>
      </c>
      <c r="D51" s="193">
        <f t="shared" ref="D51:J51" si="31">SUM(D52)</f>
        <v>0</v>
      </c>
      <c r="E51" s="193">
        <f t="shared" si="31"/>
        <v>94400</v>
      </c>
      <c r="F51" s="193">
        <f t="shared" si="31"/>
        <v>0</v>
      </c>
      <c r="G51" s="193">
        <f t="shared" si="31"/>
        <v>0</v>
      </c>
      <c r="H51" s="193">
        <f t="shared" si="31"/>
        <v>0</v>
      </c>
      <c r="I51" s="193">
        <f t="shared" si="31"/>
        <v>0</v>
      </c>
      <c r="J51" s="193">
        <f t="shared" si="31"/>
        <v>0</v>
      </c>
      <c r="K51" s="193"/>
      <c r="L51" s="193">
        <f t="shared" si="4"/>
        <v>0</v>
      </c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</row>
    <row r="52" spans="1:63" s="145" customFormat="1" ht="25.5">
      <c r="A52" s="101" t="s">
        <v>51</v>
      </c>
      <c r="B52" s="89" t="s">
        <v>52</v>
      </c>
      <c r="C52" s="243">
        <f>SUM(C53+C59+C61)</f>
        <v>94400</v>
      </c>
      <c r="D52" s="146">
        <f t="shared" ref="D52:J52" si="32">SUM(D53+D59)</f>
        <v>0</v>
      </c>
      <c r="E52" s="146">
        <f>SUM(E53+E59+E61)</f>
        <v>94400</v>
      </c>
      <c r="F52" s="146">
        <f>SUM(F53+F59+F61)</f>
        <v>0</v>
      </c>
      <c r="G52" s="146">
        <f t="shared" si="32"/>
        <v>0</v>
      </c>
      <c r="H52" s="146">
        <f t="shared" si="32"/>
        <v>0</v>
      </c>
      <c r="I52" s="146">
        <f t="shared" si="32"/>
        <v>0</v>
      </c>
      <c r="J52" s="146">
        <f t="shared" si="32"/>
        <v>0</v>
      </c>
      <c r="K52" s="146"/>
      <c r="L52" s="146">
        <f t="shared" si="4"/>
        <v>0</v>
      </c>
    </row>
    <row r="53" spans="1:63" s="4" customFormat="1">
      <c r="A53" s="167">
        <v>32</v>
      </c>
      <c r="B53" s="168" t="s">
        <v>132</v>
      </c>
      <c r="C53" s="175">
        <f>SUM(C54:C58)</f>
        <v>0</v>
      </c>
      <c r="D53" s="175">
        <f t="shared" ref="D53:J53" si="33">SUM(D54:D58)</f>
        <v>0</v>
      </c>
      <c r="E53" s="175">
        <f t="shared" si="33"/>
        <v>0</v>
      </c>
      <c r="F53" s="175">
        <f t="shared" si="33"/>
        <v>0</v>
      </c>
      <c r="G53" s="175">
        <f t="shared" si="33"/>
        <v>0</v>
      </c>
      <c r="H53" s="175">
        <f t="shared" si="33"/>
        <v>0</v>
      </c>
      <c r="I53" s="175">
        <f t="shared" si="33"/>
        <v>0</v>
      </c>
      <c r="J53" s="175">
        <f t="shared" si="33"/>
        <v>0</v>
      </c>
      <c r="K53" s="175">
        <f t="shared" si="24"/>
        <v>0</v>
      </c>
      <c r="L53" s="175">
        <f t="shared" si="4"/>
        <v>0</v>
      </c>
    </row>
    <row r="54" spans="1:63" s="144" customFormat="1">
      <c r="A54" s="99">
        <v>321</v>
      </c>
      <c r="B54" s="100" t="s">
        <v>25</v>
      </c>
      <c r="C54" s="131">
        <f>SUM(D54:J54)</f>
        <v>0</v>
      </c>
      <c r="D54" s="129"/>
      <c r="E54" s="129"/>
      <c r="F54" s="129"/>
      <c r="G54" s="131"/>
      <c r="H54" s="129"/>
      <c r="I54" s="129"/>
      <c r="J54" s="129"/>
      <c r="K54" s="175"/>
      <c r="L54" s="175">
        <f t="shared" si="4"/>
        <v>0</v>
      </c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</row>
    <row r="55" spans="1:63" s="144" customFormat="1">
      <c r="A55" s="99">
        <v>322</v>
      </c>
      <c r="B55" s="100" t="s">
        <v>72</v>
      </c>
      <c r="C55" s="131">
        <f t="shared" ref="C55:C58" si="34">SUM(D55:J55)</f>
        <v>0</v>
      </c>
      <c r="D55" s="129"/>
      <c r="E55" s="131"/>
      <c r="F55" s="131"/>
      <c r="G55" s="131"/>
      <c r="H55" s="129"/>
      <c r="I55" s="129"/>
      <c r="J55" s="129"/>
      <c r="K55" s="175"/>
      <c r="L55" s="175">
        <f t="shared" si="4"/>
        <v>0</v>
      </c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</row>
    <row r="56" spans="1:63" s="144" customFormat="1">
      <c r="A56" s="99">
        <v>323</v>
      </c>
      <c r="B56" s="100" t="s">
        <v>27</v>
      </c>
      <c r="C56" s="131">
        <f t="shared" si="34"/>
        <v>0</v>
      </c>
      <c r="D56" s="129"/>
      <c r="E56" s="131"/>
      <c r="F56" s="131"/>
      <c r="G56" s="131"/>
      <c r="H56" s="129"/>
      <c r="I56" s="129"/>
      <c r="J56" s="129"/>
      <c r="K56" s="175"/>
      <c r="L56" s="175">
        <f t="shared" si="4"/>
        <v>0</v>
      </c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</row>
    <row r="57" spans="1:63" s="161" customFormat="1">
      <c r="A57" s="99">
        <v>329</v>
      </c>
      <c r="B57" s="100" t="s">
        <v>28</v>
      </c>
      <c r="C57" s="131">
        <f t="shared" si="34"/>
        <v>0</v>
      </c>
      <c r="D57" s="129"/>
      <c r="E57" s="131"/>
      <c r="F57" s="131"/>
      <c r="G57" s="131"/>
      <c r="H57" s="129"/>
      <c r="I57" s="129"/>
      <c r="J57" s="129"/>
      <c r="K57" s="175"/>
      <c r="L57" s="175">
        <f t="shared" si="4"/>
        <v>0</v>
      </c>
    </row>
    <row r="58" spans="1:63" s="144" customFormat="1">
      <c r="A58" s="99">
        <v>329</v>
      </c>
      <c r="B58" s="100" t="s">
        <v>28</v>
      </c>
      <c r="C58" s="131">
        <f t="shared" si="34"/>
        <v>0</v>
      </c>
      <c r="D58" s="129"/>
      <c r="E58" s="131"/>
      <c r="F58" s="131"/>
      <c r="G58" s="131"/>
      <c r="H58" s="129"/>
      <c r="I58" s="129"/>
      <c r="J58" s="129"/>
      <c r="K58" s="175"/>
      <c r="L58" s="175">
        <f t="shared" si="4"/>
        <v>0</v>
      </c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</row>
    <row r="59" spans="1:63" s="4" customFormat="1">
      <c r="A59" s="167">
        <v>34</v>
      </c>
      <c r="B59" s="168" t="s">
        <v>134</v>
      </c>
      <c r="C59" s="175">
        <f>SUM(C60)</f>
        <v>0</v>
      </c>
      <c r="D59" s="175">
        <f t="shared" ref="D59:J59" si="35">SUM(D60)</f>
        <v>0</v>
      </c>
      <c r="E59" s="175"/>
      <c r="F59" s="175">
        <f t="shared" si="35"/>
        <v>0</v>
      </c>
      <c r="G59" s="175">
        <f t="shared" si="35"/>
        <v>0</v>
      </c>
      <c r="H59" s="175">
        <f t="shared" si="35"/>
        <v>0</v>
      </c>
      <c r="I59" s="175">
        <f t="shared" si="35"/>
        <v>0</v>
      </c>
      <c r="J59" s="175">
        <f t="shared" si="35"/>
        <v>0</v>
      </c>
      <c r="K59" s="175">
        <f t="shared" si="24"/>
        <v>0</v>
      </c>
      <c r="L59" s="175">
        <f t="shared" si="4"/>
        <v>0</v>
      </c>
    </row>
    <row r="60" spans="1:63" s="144" customFormat="1">
      <c r="A60" s="99">
        <v>343</v>
      </c>
      <c r="B60" s="100" t="s">
        <v>29</v>
      </c>
      <c r="C60" s="131">
        <f>SUM(D60:J60)</f>
        <v>0</v>
      </c>
      <c r="D60" s="129"/>
      <c r="E60" s="131"/>
      <c r="F60" s="131"/>
      <c r="G60" s="131"/>
      <c r="H60" s="129"/>
      <c r="I60" s="129"/>
      <c r="J60" s="129"/>
      <c r="K60" s="175"/>
      <c r="L60" s="175">
        <f t="shared" si="4"/>
        <v>0</v>
      </c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</row>
    <row r="61" spans="1:63" s="155" customFormat="1">
      <c r="A61" s="94">
        <v>31</v>
      </c>
      <c r="B61" s="216" t="s">
        <v>133</v>
      </c>
      <c r="C61" s="129">
        <f>SUM(D61:J61)</f>
        <v>94400</v>
      </c>
      <c r="D61" s="129"/>
      <c r="E61" s="129">
        <v>94400</v>
      </c>
      <c r="F61" s="131"/>
      <c r="G61" s="131"/>
      <c r="H61" s="129"/>
      <c r="I61" s="129"/>
      <c r="J61" s="129"/>
      <c r="K61" s="175">
        <v>97232</v>
      </c>
      <c r="L61" s="175">
        <v>100149</v>
      </c>
    </row>
    <row r="62" spans="1:63" s="147" customFormat="1">
      <c r="A62" s="187" t="s">
        <v>69</v>
      </c>
      <c r="B62" s="189" t="s">
        <v>70</v>
      </c>
      <c r="C62" s="244">
        <f>SUM(C63)</f>
        <v>7000</v>
      </c>
      <c r="D62" s="193">
        <f t="shared" ref="D62:J64" si="36">SUM(D63)</f>
        <v>0</v>
      </c>
      <c r="E62" s="193">
        <f t="shared" si="36"/>
        <v>7000</v>
      </c>
      <c r="F62" s="193">
        <f t="shared" si="36"/>
        <v>0</v>
      </c>
      <c r="G62" s="193">
        <f t="shared" si="36"/>
        <v>0</v>
      </c>
      <c r="H62" s="193">
        <f t="shared" si="36"/>
        <v>0</v>
      </c>
      <c r="I62" s="193">
        <f t="shared" si="36"/>
        <v>0</v>
      </c>
      <c r="J62" s="193">
        <f t="shared" si="36"/>
        <v>0</v>
      </c>
      <c r="K62" s="193"/>
      <c r="L62" s="193">
        <f t="shared" si="4"/>
        <v>0</v>
      </c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</row>
    <row r="63" spans="1:63" s="145" customFormat="1">
      <c r="A63" s="101" t="s">
        <v>61</v>
      </c>
      <c r="B63" s="89" t="s">
        <v>53</v>
      </c>
      <c r="C63" s="245">
        <f>SUM(C64)</f>
        <v>7000</v>
      </c>
      <c r="D63" s="146">
        <f t="shared" si="36"/>
        <v>0</v>
      </c>
      <c r="E63" s="146">
        <f t="shared" si="36"/>
        <v>7000</v>
      </c>
      <c r="F63" s="146">
        <f t="shared" si="36"/>
        <v>0</v>
      </c>
      <c r="G63" s="146">
        <f t="shared" si="36"/>
        <v>0</v>
      </c>
      <c r="H63" s="146">
        <f t="shared" si="36"/>
        <v>0</v>
      </c>
      <c r="I63" s="146">
        <f t="shared" si="36"/>
        <v>0</v>
      </c>
      <c r="J63" s="146">
        <f t="shared" si="36"/>
        <v>0</v>
      </c>
      <c r="K63" s="146"/>
      <c r="L63" s="146">
        <f t="shared" si="4"/>
        <v>0</v>
      </c>
    </row>
    <row r="64" spans="1:63" s="4" customFormat="1" ht="25.5">
      <c r="A64" s="167">
        <v>42</v>
      </c>
      <c r="B64" s="168" t="s">
        <v>135</v>
      </c>
      <c r="C64" s="246">
        <f>SUM(C65)</f>
        <v>7000</v>
      </c>
      <c r="D64" s="175">
        <f t="shared" si="36"/>
        <v>0</v>
      </c>
      <c r="E64" s="175">
        <f t="shared" si="36"/>
        <v>7000</v>
      </c>
      <c r="F64" s="175">
        <f t="shared" si="36"/>
        <v>0</v>
      </c>
      <c r="G64" s="175">
        <f t="shared" si="36"/>
        <v>0</v>
      </c>
      <c r="H64" s="175">
        <f t="shared" si="36"/>
        <v>0</v>
      </c>
      <c r="I64" s="175">
        <f t="shared" si="36"/>
        <v>0</v>
      </c>
      <c r="J64" s="175">
        <f t="shared" si="36"/>
        <v>0</v>
      </c>
      <c r="K64" s="175">
        <v>7210</v>
      </c>
      <c r="L64" s="175">
        <v>7426</v>
      </c>
    </row>
    <row r="65" spans="1:63" s="123" customFormat="1">
      <c r="A65" s="99">
        <v>422</v>
      </c>
      <c r="B65" s="100" t="s">
        <v>30</v>
      </c>
      <c r="C65" s="247">
        <f>SUM(D65:J65)</f>
        <v>7000</v>
      </c>
      <c r="D65" s="131"/>
      <c r="E65" s="131">
        <v>7000</v>
      </c>
      <c r="F65" s="131"/>
      <c r="G65" s="131"/>
      <c r="H65" s="131"/>
      <c r="I65" s="131"/>
      <c r="J65" s="131"/>
      <c r="K65" s="175"/>
      <c r="L65" s="175">
        <f t="shared" si="4"/>
        <v>0</v>
      </c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</row>
    <row r="66" spans="1:63" s="123" customFormat="1" ht="12" customHeight="1">
      <c r="A66" s="136" t="s">
        <v>95</v>
      </c>
      <c r="B66" s="158" t="s">
        <v>97</v>
      </c>
      <c r="C66" s="248">
        <f>SUM(C67)</f>
        <v>637000</v>
      </c>
      <c r="D66" s="165">
        <f t="shared" ref="D66:J68" si="37">SUM(D67)</f>
        <v>0</v>
      </c>
      <c r="E66" s="165">
        <f t="shared" si="37"/>
        <v>0</v>
      </c>
      <c r="F66" s="165">
        <f t="shared" si="37"/>
        <v>637000</v>
      </c>
      <c r="G66" s="165">
        <f t="shared" si="37"/>
        <v>0</v>
      </c>
      <c r="H66" s="165">
        <f t="shared" si="37"/>
        <v>0</v>
      </c>
      <c r="I66" s="165">
        <f t="shared" si="37"/>
        <v>0</v>
      </c>
      <c r="J66" s="165">
        <f t="shared" si="37"/>
        <v>0</v>
      </c>
      <c r="K66" s="146">
        <v>656110</v>
      </c>
      <c r="L66" s="146">
        <v>675793</v>
      </c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</row>
    <row r="67" spans="1:63" s="135" customFormat="1" ht="12" customHeight="1">
      <c r="A67" s="95" t="s">
        <v>96</v>
      </c>
      <c r="B67" s="159" t="s">
        <v>97</v>
      </c>
      <c r="C67" s="249">
        <f>SUM(C68)</f>
        <v>637000</v>
      </c>
      <c r="D67" s="211">
        <f t="shared" si="37"/>
        <v>0</v>
      </c>
      <c r="E67" s="211">
        <f t="shared" si="37"/>
        <v>0</v>
      </c>
      <c r="F67" s="211">
        <f t="shared" si="37"/>
        <v>637000</v>
      </c>
      <c r="G67" s="211">
        <f t="shared" si="37"/>
        <v>0</v>
      </c>
      <c r="H67" s="211">
        <f t="shared" si="37"/>
        <v>0</v>
      </c>
      <c r="I67" s="211">
        <f t="shared" si="37"/>
        <v>0</v>
      </c>
      <c r="J67" s="211">
        <f t="shared" si="37"/>
        <v>0</v>
      </c>
      <c r="K67" s="160"/>
      <c r="L67" s="160">
        <f t="shared" si="4"/>
        <v>0</v>
      </c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</row>
    <row r="68" spans="1:63" s="4" customFormat="1" ht="12.75" customHeight="1">
      <c r="A68" s="102" t="s">
        <v>56</v>
      </c>
      <c r="B68" s="90" t="s">
        <v>57</v>
      </c>
      <c r="C68" s="250">
        <f>SUM(C69)</f>
        <v>637000</v>
      </c>
      <c r="D68" s="195">
        <f t="shared" si="37"/>
        <v>0</v>
      </c>
      <c r="E68" s="195">
        <f t="shared" si="37"/>
        <v>0</v>
      </c>
      <c r="F68" s="195">
        <f t="shared" si="37"/>
        <v>637000</v>
      </c>
      <c r="G68" s="195">
        <f t="shared" si="37"/>
        <v>0</v>
      </c>
      <c r="H68" s="195">
        <f t="shared" si="37"/>
        <v>0</v>
      </c>
      <c r="I68" s="195">
        <f t="shared" si="37"/>
        <v>0</v>
      </c>
      <c r="J68" s="195">
        <f t="shared" si="37"/>
        <v>0</v>
      </c>
      <c r="K68" s="195"/>
      <c r="L68" s="195">
        <f t="shared" si="4"/>
        <v>0</v>
      </c>
    </row>
    <row r="69" spans="1:63" s="4" customFormat="1">
      <c r="A69" s="187" t="s">
        <v>66</v>
      </c>
      <c r="B69" s="188" t="s">
        <v>67</v>
      </c>
      <c r="C69" s="244">
        <f>SUM(C70+C77)</f>
        <v>637000</v>
      </c>
      <c r="D69" s="193">
        <f t="shared" ref="D69:J69" si="38">SUM(D70+D77)</f>
        <v>0</v>
      </c>
      <c r="E69" s="193">
        <f t="shared" si="38"/>
        <v>0</v>
      </c>
      <c r="F69" s="193">
        <f t="shared" si="38"/>
        <v>637000</v>
      </c>
      <c r="G69" s="193">
        <f t="shared" si="38"/>
        <v>0</v>
      </c>
      <c r="H69" s="193">
        <f t="shared" si="38"/>
        <v>0</v>
      </c>
      <c r="I69" s="193">
        <f t="shared" si="38"/>
        <v>0</v>
      </c>
      <c r="J69" s="193">
        <f t="shared" si="38"/>
        <v>0</v>
      </c>
      <c r="K69" s="193"/>
      <c r="L69" s="193">
        <f t="shared" si="4"/>
        <v>0</v>
      </c>
    </row>
    <row r="70" spans="1:63" s="150" customFormat="1">
      <c r="A70" s="148" t="s">
        <v>64</v>
      </c>
      <c r="B70" s="149" t="s">
        <v>58</v>
      </c>
      <c r="C70" s="245">
        <f>SUM(C71+C75)</f>
        <v>549000</v>
      </c>
      <c r="D70" s="146">
        <f t="shared" ref="D70:L70" si="39">SUM(D71+D75)</f>
        <v>0</v>
      </c>
      <c r="E70" s="146">
        <f t="shared" si="39"/>
        <v>0</v>
      </c>
      <c r="F70" s="146">
        <f t="shared" si="39"/>
        <v>549000</v>
      </c>
      <c r="G70" s="146">
        <f t="shared" si="39"/>
        <v>0</v>
      </c>
      <c r="H70" s="146">
        <f t="shared" si="39"/>
        <v>0</v>
      </c>
      <c r="I70" s="146">
        <f t="shared" si="39"/>
        <v>0</v>
      </c>
      <c r="J70" s="146">
        <f t="shared" si="39"/>
        <v>0</v>
      </c>
      <c r="K70" s="146">
        <f t="shared" si="39"/>
        <v>565470</v>
      </c>
      <c r="L70" s="146">
        <f t="shared" si="39"/>
        <v>582434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s="4" customFormat="1">
      <c r="A71" s="167">
        <v>32</v>
      </c>
      <c r="B71" s="168" t="s">
        <v>132</v>
      </c>
      <c r="C71" s="246">
        <f>SUM(C72:C74)</f>
        <v>549000</v>
      </c>
      <c r="D71" s="175">
        <f t="shared" ref="D71:J71" si="40">SUM(D72:D74)</f>
        <v>0</v>
      </c>
      <c r="E71" s="175">
        <f t="shared" si="40"/>
        <v>0</v>
      </c>
      <c r="F71" s="175">
        <f t="shared" si="40"/>
        <v>549000</v>
      </c>
      <c r="G71" s="175">
        <f t="shared" si="40"/>
        <v>0</v>
      </c>
      <c r="H71" s="175">
        <f t="shared" si="40"/>
        <v>0</v>
      </c>
      <c r="I71" s="175">
        <f t="shared" si="40"/>
        <v>0</v>
      </c>
      <c r="J71" s="175">
        <f t="shared" si="40"/>
        <v>0</v>
      </c>
      <c r="K71" s="175">
        <v>565470</v>
      </c>
      <c r="L71" s="175">
        <v>582434</v>
      </c>
    </row>
    <row r="72" spans="1:63" s="4" customFormat="1">
      <c r="A72" s="171">
        <v>322</v>
      </c>
      <c r="B72" s="172" t="s">
        <v>26</v>
      </c>
      <c r="C72" s="251">
        <f>SUM(D72:J72)</f>
        <v>549000</v>
      </c>
      <c r="D72" s="129"/>
      <c r="E72" s="129"/>
      <c r="F72" s="131">
        <v>549000</v>
      </c>
      <c r="G72" s="129"/>
      <c r="H72" s="129"/>
      <c r="I72" s="129"/>
      <c r="J72" s="129"/>
      <c r="K72" s="175"/>
      <c r="L72" s="175">
        <f t="shared" ref="L72:L135" si="41">SUM(K72/100)*102</f>
        <v>0</v>
      </c>
    </row>
    <row r="73" spans="1:63">
      <c r="A73" s="151">
        <v>323</v>
      </c>
      <c r="B73" s="100" t="s">
        <v>27</v>
      </c>
      <c r="C73" s="131">
        <f t="shared" ref="C73:C74" si="42">SUM(D73:J73)</f>
        <v>0</v>
      </c>
      <c r="D73" s="132"/>
      <c r="E73" s="131"/>
      <c r="F73" s="131"/>
      <c r="G73" s="131"/>
      <c r="H73" s="131"/>
      <c r="I73" s="131"/>
      <c r="J73" s="131"/>
      <c r="K73" s="175"/>
      <c r="L73" s="175">
        <f t="shared" si="41"/>
        <v>0</v>
      </c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</row>
    <row r="74" spans="1:63">
      <c r="A74" s="170">
        <v>329</v>
      </c>
      <c r="B74" s="169" t="s">
        <v>28</v>
      </c>
      <c r="C74" s="131">
        <f t="shared" si="42"/>
        <v>0</v>
      </c>
      <c r="D74" s="131"/>
      <c r="E74" s="131"/>
      <c r="F74" s="131"/>
      <c r="G74" s="131"/>
      <c r="H74" s="131"/>
      <c r="I74" s="131"/>
      <c r="J74" s="131"/>
      <c r="K74" s="175"/>
      <c r="L74" s="175">
        <f t="shared" si="41"/>
        <v>0</v>
      </c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</row>
    <row r="75" spans="1:63" s="4" customFormat="1" ht="25.5">
      <c r="A75" s="167">
        <v>42</v>
      </c>
      <c r="B75" s="168" t="s">
        <v>135</v>
      </c>
      <c r="C75" s="175">
        <f>SUM(C76)</f>
        <v>0</v>
      </c>
      <c r="D75" s="175">
        <f t="shared" ref="D75:J75" si="43">SUM(D76)</f>
        <v>0</v>
      </c>
      <c r="E75" s="175">
        <f t="shared" si="43"/>
        <v>0</v>
      </c>
      <c r="F75" s="175">
        <f t="shared" si="43"/>
        <v>0</v>
      </c>
      <c r="G75" s="175">
        <f t="shared" si="43"/>
        <v>0</v>
      </c>
      <c r="H75" s="175">
        <f t="shared" si="43"/>
        <v>0</v>
      </c>
      <c r="I75" s="175">
        <f t="shared" si="43"/>
        <v>0</v>
      </c>
      <c r="J75" s="175">
        <f t="shared" si="43"/>
        <v>0</v>
      </c>
      <c r="K75" s="175">
        <f t="shared" ref="K75:K118" si="44">SUM(C75/100)*102</f>
        <v>0</v>
      </c>
      <c r="L75" s="175">
        <f t="shared" si="41"/>
        <v>0</v>
      </c>
    </row>
    <row r="76" spans="1:63" s="4" customFormat="1" ht="12.75" customHeight="1">
      <c r="A76" s="170">
        <v>422</v>
      </c>
      <c r="B76" s="178" t="s">
        <v>30</v>
      </c>
      <c r="C76" s="131">
        <f>SUM(D76:J76)</f>
        <v>0</v>
      </c>
      <c r="D76" s="129"/>
      <c r="E76" s="129"/>
      <c r="F76" s="131"/>
      <c r="G76" s="129"/>
      <c r="H76" s="129"/>
      <c r="I76" s="129"/>
      <c r="J76" s="129"/>
      <c r="K76" s="175"/>
      <c r="L76" s="175">
        <f t="shared" si="41"/>
        <v>0</v>
      </c>
    </row>
    <row r="77" spans="1:63" s="4" customFormat="1">
      <c r="A77" s="101" t="s">
        <v>63</v>
      </c>
      <c r="B77" s="89" t="s">
        <v>55</v>
      </c>
      <c r="C77" s="146">
        <f>SUM(C78+C80)</f>
        <v>88000</v>
      </c>
      <c r="D77" s="146">
        <f t="shared" ref="D77:J77" si="45">SUM(D78+D80)</f>
        <v>0</v>
      </c>
      <c r="E77" s="146">
        <f t="shared" si="45"/>
        <v>0</v>
      </c>
      <c r="F77" s="146">
        <f t="shared" si="45"/>
        <v>88000</v>
      </c>
      <c r="G77" s="146">
        <f t="shared" si="45"/>
        <v>0</v>
      </c>
      <c r="H77" s="146">
        <f t="shared" si="45"/>
        <v>0</v>
      </c>
      <c r="I77" s="146">
        <f t="shared" si="45"/>
        <v>0</v>
      </c>
      <c r="J77" s="146">
        <f t="shared" si="45"/>
        <v>0</v>
      </c>
      <c r="K77" s="146"/>
      <c r="L77" s="146">
        <f t="shared" si="41"/>
        <v>0</v>
      </c>
    </row>
    <row r="78" spans="1:63" s="4" customFormat="1">
      <c r="A78" s="167">
        <v>31</v>
      </c>
      <c r="B78" s="168" t="s">
        <v>133</v>
      </c>
      <c r="C78" s="175">
        <f>SUM(C79)</f>
        <v>88000</v>
      </c>
      <c r="D78" s="175">
        <f t="shared" ref="D78:J78" si="46">SUM(D79)</f>
        <v>0</v>
      </c>
      <c r="E78" s="175">
        <f t="shared" si="46"/>
        <v>0</v>
      </c>
      <c r="F78" s="175">
        <f t="shared" si="46"/>
        <v>88000</v>
      </c>
      <c r="G78" s="175">
        <f t="shared" si="46"/>
        <v>0</v>
      </c>
      <c r="H78" s="175">
        <f t="shared" si="46"/>
        <v>0</v>
      </c>
      <c r="I78" s="175">
        <f t="shared" si="46"/>
        <v>0</v>
      </c>
      <c r="J78" s="175">
        <f t="shared" si="46"/>
        <v>0</v>
      </c>
      <c r="K78" s="175">
        <v>90640</v>
      </c>
      <c r="L78" s="175">
        <v>93359</v>
      </c>
    </row>
    <row r="79" spans="1:63" s="150" customFormat="1">
      <c r="A79" s="170">
        <v>311</v>
      </c>
      <c r="B79" s="169" t="s">
        <v>22</v>
      </c>
      <c r="C79" s="156">
        <f>SUM(D79:J79)</f>
        <v>88000</v>
      </c>
      <c r="D79" s="175"/>
      <c r="E79" s="175">
        <f t="shared" ref="E79:J79" si="47">SUM(E81)</f>
        <v>0</v>
      </c>
      <c r="F79" s="156">
        <v>88000</v>
      </c>
      <c r="G79" s="175"/>
      <c r="H79" s="175">
        <f t="shared" si="47"/>
        <v>0</v>
      </c>
      <c r="I79" s="175">
        <f t="shared" si="47"/>
        <v>0</v>
      </c>
      <c r="J79" s="175">
        <f t="shared" si="47"/>
        <v>0</v>
      </c>
      <c r="K79" s="175"/>
      <c r="L79" s="175">
        <f t="shared" si="41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s="4" customFormat="1">
      <c r="A80" s="167">
        <v>32</v>
      </c>
      <c r="B80" s="168" t="s">
        <v>132</v>
      </c>
      <c r="C80" s="175">
        <f>SUM(C81)</f>
        <v>0</v>
      </c>
      <c r="D80" s="175">
        <f t="shared" ref="D80:J80" si="48">SUM(D81)</f>
        <v>0</v>
      </c>
      <c r="E80" s="175">
        <f t="shared" si="48"/>
        <v>0</v>
      </c>
      <c r="F80" s="175">
        <f t="shared" si="48"/>
        <v>0</v>
      </c>
      <c r="G80" s="175">
        <f t="shared" si="48"/>
        <v>0</v>
      </c>
      <c r="H80" s="175">
        <f t="shared" si="48"/>
        <v>0</v>
      </c>
      <c r="I80" s="175">
        <f t="shared" si="48"/>
        <v>0</v>
      </c>
      <c r="J80" s="175">
        <f t="shared" si="48"/>
        <v>0</v>
      </c>
      <c r="K80" s="175">
        <f t="shared" si="44"/>
        <v>0</v>
      </c>
      <c r="L80" s="175">
        <f t="shared" si="41"/>
        <v>0</v>
      </c>
    </row>
    <row r="81" spans="1:63" s="4" customFormat="1">
      <c r="A81" s="170">
        <v>322</v>
      </c>
      <c r="B81" s="169" t="s">
        <v>98</v>
      </c>
      <c r="C81" s="131">
        <f>SUM(D81:J81)</f>
        <v>0</v>
      </c>
      <c r="D81" s="129"/>
      <c r="E81" s="129"/>
      <c r="F81" s="131"/>
      <c r="G81" s="129"/>
      <c r="H81" s="129"/>
      <c r="I81" s="129"/>
      <c r="J81" s="129"/>
      <c r="K81" s="175"/>
      <c r="L81" s="175">
        <f t="shared" si="41"/>
        <v>0</v>
      </c>
    </row>
    <row r="82" spans="1:63">
      <c r="A82" s="136" t="s">
        <v>68</v>
      </c>
      <c r="B82" s="137" t="s">
        <v>74</v>
      </c>
      <c r="C82" s="252">
        <f t="shared" ref="C82:J82" si="49">SUM(C83+C109+C114+C120)</f>
        <v>6027895</v>
      </c>
      <c r="D82" s="196">
        <f t="shared" si="49"/>
        <v>0</v>
      </c>
      <c r="E82" s="196">
        <f t="shared" si="49"/>
        <v>0</v>
      </c>
      <c r="F82" s="196">
        <f t="shared" si="49"/>
        <v>0</v>
      </c>
      <c r="G82" s="252">
        <f t="shared" si="49"/>
        <v>6027895</v>
      </c>
      <c r="H82" s="196">
        <f t="shared" si="49"/>
        <v>0</v>
      </c>
      <c r="I82" s="196">
        <f t="shared" si="49"/>
        <v>0</v>
      </c>
      <c r="J82" s="196">
        <f t="shared" si="49"/>
        <v>0</v>
      </c>
      <c r="K82" s="146">
        <v>6208732</v>
      </c>
      <c r="L82" s="146">
        <v>6394995</v>
      </c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</row>
    <row r="83" spans="1:63" s="123" customFormat="1">
      <c r="A83" s="95" t="s">
        <v>71</v>
      </c>
      <c r="B83" s="86" t="s">
        <v>99</v>
      </c>
      <c r="C83" s="237">
        <f>SUM(C84)</f>
        <v>5997895</v>
      </c>
      <c r="D83" s="160">
        <f t="shared" ref="D83:J83" si="50">SUM(D84)</f>
        <v>0</v>
      </c>
      <c r="E83" s="160">
        <f t="shared" si="50"/>
        <v>0</v>
      </c>
      <c r="F83" s="160">
        <f t="shared" si="50"/>
        <v>0</v>
      </c>
      <c r="G83" s="237">
        <f t="shared" si="50"/>
        <v>5997895</v>
      </c>
      <c r="H83" s="160">
        <f t="shared" si="50"/>
        <v>0</v>
      </c>
      <c r="I83" s="160">
        <f t="shared" si="50"/>
        <v>0</v>
      </c>
      <c r="J83" s="160">
        <f t="shared" si="50"/>
        <v>0</v>
      </c>
      <c r="K83" s="160"/>
      <c r="L83" s="160">
        <f t="shared" si="41"/>
        <v>0</v>
      </c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</row>
    <row r="84" spans="1:63" s="126" customFormat="1">
      <c r="A84" s="95" t="s">
        <v>59</v>
      </c>
      <c r="B84" s="86" t="s">
        <v>100</v>
      </c>
      <c r="C84" s="253">
        <f>SUM(C85+C98+C103)</f>
        <v>5997895</v>
      </c>
      <c r="D84" s="211">
        <f t="shared" ref="D84:J84" si="51">SUM(D85+D98+D103)</f>
        <v>0</v>
      </c>
      <c r="E84" s="211">
        <f t="shared" si="51"/>
        <v>0</v>
      </c>
      <c r="F84" s="211">
        <f t="shared" si="51"/>
        <v>0</v>
      </c>
      <c r="G84" s="253">
        <f t="shared" si="51"/>
        <v>5997895</v>
      </c>
      <c r="H84" s="211">
        <f t="shared" si="51"/>
        <v>0</v>
      </c>
      <c r="I84" s="211">
        <f t="shared" si="51"/>
        <v>0</v>
      </c>
      <c r="J84" s="211">
        <f t="shared" si="51"/>
        <v>0</v>
      </c>
      <c r="K84" s="160"/>
      <c r="L84" s="160">
        <f t="shared" si="41"/>
        <v>0</v>
      </c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</row>
    <row r="85" spans="1:63" s="126" customFormat="1">
      <c r="A85" s="185" t="s">
        <v>81</v>
      </c>
      <c r="B85" s="186" t="s">
        <v>79</v>
      </c>
      <c r="C85" s="240">
        <f>SUM(C86+C89+C93)</f>
        <v>5776595</v>
      </c>
      <c r="D85" s="193">
        <f t="shared" ref="D85:J85" si="52">SUM(D86+D89+D93)</f>
        <v>0</v>
      </c>
      <c r="E85" s="193">
        <f t="shared" si="52"/>
        <v>0</v>
      </c>
      <c r="F85" s="193">
        <f t="shared" si="52"/>
        <v>0</v>
      </c>
      <c r="G85" s="240">
        <f t="shared" si="52"/>
        <v>5776595</v>
      </c>
      <c r="H85" s="193">
        <f t="shared" si="52"/>
        <v>0</v>
      </c>
      <c r="I85" s="193">
        <f t="shared" si="52"/>
        <v>0</v>
      </c>
      <c r="J85" s="193">
        <f t="shared" si="52"/>
        <v>0</v>
      </c>
      <c r="K85" s="193"/>
      <c r="L85" s="193">
        <f t="shared" si="41"/>
        <v>0</v>
      </c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</row>
    <row r="86" spans="1:63" s="123" customFormat="1" ht="25.5">
      <c r="A86" s="136" t="s">
        <v>51</v>
      </c>
      <c r="B86" s="137" t="s">
        <v>52</v>
      </c>
      <c r="C86" s="146">
        <f>SUM(C87)</f>
        <v>0</v>
      </c>
      <c r="D86" s="146">
        <f t="shared" ref="D86:J87" si="53">SUM(D87)</f>
        <v>0</v>
      </c>
      <c r="E86" s="146">
        <f t="shared" si="53"/>
        <v>0</v>
      </c>
      <c r="F86" s="146">
        <f t="shared" si="53"/>
        <v>0</v>
      </c>
      <c r="G86" s="146">
        <f t="shared" si="53"/>
        <v>0</v>
      </c>
      <c r="H86" s="146">
        <f t="shared" si="53"/>
        <v>0</v>
      </c>
      <c r="I86" s="146">
        <f t="shared" si="53"/>
        <v>0</v>
      </c>
      <c r="J86" s="146">
        <f t="shared" si="53"/>
        <v>0</v>
      </c>
      <c r="K86" s="146">
        <f t="shared" si="44"/>
        <v>0</v>
      </c>
      <c r="L86" s="146">
        <f t="shared" si="41"/>
        <v>0</v>
      </c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</row>
    <row r="87" spans="1:63" s="4" customFormat="1" ht="25.5">
      <c r="A87" s="167">
        <v>37</v>
      </c>
      <c r="B87" s="168" t="s">
        <v>136</v>
      </c>
      <c r="C87" s="175">
        <f>SUM(C88)</f>
        <v>0</v>
      </c>
      <c r="D87" s="175">
        <f t="shared" si="53"/>
        <v>0</v>
      </c>
      <c r="E87" s="175">
        <f t="shared" si="53"/>
        <v>0</v>
      </c>
      <c r="F87" s="175">
        <f t="shared" si="53"/>
        <v>0</v>
      </c>
      <c r="G87" s="175">
        <f t="shared" si="53"/>
        <v>0</v>
      </c>
      <c r="H87" s="175">
        <f t="shared" si="53"/>
        <v>0</v>
      </c>
      <c r="I87" s="175">
        <f t="shared" si="53"/>
        <v>0</v>
      </c>
      <c r="J87" s="175">
        <f t="shared" si="53"/>
        <v>0</v>
      </c>
      <c r="K87" s="175">
        <f t="shared" si="44"/>
        <v>0</v>
      </c>
      <c r="L87" s="175">
        <f t="shared" si="41"/>
        <v>0</v>
      </c>
    </row>
    <row r="88" spans="1:63" s="147" customFormat="1" ht="25.5">
      <c r="A88" s="177">
        <v>372</v>
      </c>
      <c r="B88" s="178" t="s">
        <v>101</v>
      </c>
      <c r="C88" s="156">
        <f>SUM(D88:J88)</f>
        <v>0</v>
      </c>
      <c r="D88" s="175"/>
      <c r="E88" s="175"/>
      <c r="F88" s="175"/>
      <c r="G88" s="156"/>
      <c r="H88" s="175"/>
      <c r="I88" s="175"/>
      <c r="J88" s="175"/>
      <c r="K88" s="175"/>
      <c r="L88" s="175">
        <f t="shared" si="41"/>
        <v>0</v>
      </c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</row>
    <row r="89" spans="1:63" s="145" customFormat="1" ht="25.5">
      <c r="A89" s="101" t="s">
        <v>73</v>
      </c>
      <c r="B89" s="89" t="s">
        <v>75</v>
      </c>
      <c r="C89" s="146">
        <f>SUM(C90)</f>
        <v>5369595</v>
      </c>
      <c r="D89" s="146">
        <f t="shared" ref="D89:J89" si="54">SUM(D90)</f>
        <v>0</v>
      </c>
      <c r="E89" s="146">
        <f t="shared" si="54"/>
        <v>0</v>
      </c>
      <c r="F89" s="146">
        <f t="shared" si="54"/>
        <v>0</v>
      </c>
      <c r="G89" s="146">
        <f t="shared" si="54"/>
        <v>5369595</v>
      </c>
      <c r="H89" s="146">
        <f t="shared" si="54"/>
        <v>0</v>
      </c>
      <c r="I89" s="146">
        <f t="shared" si="54"/>
        <v>0</v>
      </c>
      <c r="J89" s="146">
        <f t="shared" si="54"/>
        <v>0</v>
      </c>
      <c r="K89" s="146"/>
      <c r="L89" s="146">
        <f t="shared" si="41"/>
        <v>0</v>
      </c>
    </row>
    <row r="90" spans="1:63" s="4" customFormat="1">
      <c r="A90" s="167">
        <v>31</v>
      </c>
      <c r="B90" s="168" t="s">
        <v>133</v>
      </c>
      <c r="C90" s="175">
        <f>SUM(C91:C92)</f>
        <v>5369595</v>
      </c>
      <c r="D90" s="175">
        <f t="shared" ref="D90:J90" si="55">SUM(D91:D92)</f>
        <v>0</v>
      </c>
      <c r="E90" s="175">
        <f t="shared" si="55"/>
        <v>0</v>
      </c>
      <c r="F90" s="175">
        <f t="shared" si="55"/>
        <v>0</v>
      </c>
      <c r="G90" s="175">
        <f t="shared" si="55"/>
        <v>5369595</v>
      </c>
      <c r="H90" s="175">
        <f t="shared" si="55"/>
        <v>0</v>
      </c>
      <c r="I90" s="175">
        <f t="shared" si="55"/>
        <v>0</v>
      </c>
      <c r="J90" s="175">
        <f t="shared" si="55"/>
        <v>0</v>
      </c>
      <c r="K90" s="175">
        <v>5530682</v>
      </c>
      <c r="L90" s="175">
        <v>5696603</v>
      </c>
    </row>
    <row r="91" spans="1:63" s="123" customFormat="1">
      <c r="A91" s="99">
        <v>311</v>
      </c>
      <c r="B91" s="100" t="s">
        <v>102</v>
      </c>
      <c r="C91" s="132">
        <f>SUM(D91:J91)</f>
        <v>4511129</v>
      </c>
      <c r="D91" s="131"/>
      <c r="E91" s="131"/>
      <c r="F91" s="131"/>
      <c r="G91" s="131">
        <v>4511129</v>
      </c>
      <c r="H91" s="133">
        <f>SUM(H92:H95)</f>
        <v>0</v>
      </c>
      <c r="I91" s="131"/>
      <c r="J91" s="131"/>
      <c r="K91" s="175"/>
      <c r="L91" s="175">
        <f t="shared" si="41"/>
        <v>0</v>
      </c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</row>
    <row r="92" spans="1:63" s="123" customFormat="1">
      <c r="A92" s="98">
        <v>313</v>
      </c>
      <c r="B92" s="91" t="s">
        <v>24</v>
      </c>
      <c r="C92" s="132">
        <f>SUM(D92:J92)</f>
        <v>858466</v>
      </c>
      <c r="D92" s="131"/>
      <c r="E92" s="131"/>
      <c r="F92" s="131"/>
      <c r="G92" s="131">
        <v>858466</v>
      </c>
      <c r="H92" s="131"/>
      <c r="I92" s="131"/>
      <c r="J92" s="131"/>
      <c r="K92" s="175"/>
      <c r="L92" s="175">
        <f t="shared" si="41"/>
        <v>0</v>
      </c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</row>
    <row r="93" spans="1:63" s="4" customFormat="1" ht="25.5">
      <c r="A93" s="136" t="s">
        <v>76</v>
      </c>
      <c r="B93" s="137" t="s">
        <v>103</v>
      </c>
      <c r="C93" s="146">
        <f>SUM(C94+C96)</f>
        <v>407000</v>
      </c>
      <c r="D93" s="146">
        <f t="shared" ref="D93:J93" si="56">SUM(D94+D96)</f>
        <v>0</v>
      </c>
      <c r="E93" s="146">
        <f t="shared" si="56"/>
        <v>0</v>
      </c>
      <c r="F93" s="146">
        <f t="shared" si="56"/>
        <v>0</v>
      </c>
      <c r="G93" s="146">
        <f t="shared" si="56"/>
        <v>407000</v>
      </c>
      <c r="H93" s="146">
        <f t="shared" si="56"/>
        <v>0</v>
      </c>
      <c r="I93" s="146">
        <f t="shared" si="56"/>
        <v>0</v>
      </c>
      <c r="J93" s="146">
        <f t="shared" si="56"/>
        <v>0</v>
      </c>
      <c r="K93" s="146"/>
      <c r="L93" s="146">
        <f t="shared" si="41"/>
        <v>0</v>
      </c>
    </row>
    <row r="94" spans="1:63" s="4" customFormat="1">
      <c r="A94" s="167">
        <v>31</v>
      </c>
      <c r="B94" s="168" t="s">
        <v>133</v>
      </c>
      <c r="C94" s="175">
        <f>SUM(C95)</f>
        <v>257000</v>
      </c>
      <c r="D94" s="175">
        <f t="shared" ref="D94:J94" si="57">SUM(D95)</f>
        <v>0</v>
      </c>
      <c r="E94" s="175">
        <f t="shared" si="57"/>
        <v>0</v>
      </c>
      <c r="F94" s="175">
        <f t="shared" si="57"/>
        <v>0</v>
      </c>
      <c r="G94" s="175">
        <f t="shared" si="57"/>
        <v>257000</v>
      </c>
      <c r="H94" s="175">
        <f t="shared" si="57"/>
        <v>0</v>
      </c>
      <c r="I94" s="175">
        <f t="shared" si="57"/>
        <v>0</v>
      </c>
      <c r="J94" s="175">
        <f t="shared" si="57"/>
        <v>0</v>
      </c>
      <c r="K94" s="175">
        <v>264711</v>
      </c>
      <c r="L94" s="175">
        <v>272652</v>
      </c>
    </row>
    <row r="95" spans="1:63" s="123" customFormat="1">
      <c r="A95" s="98">
        <v>312</v>
      </c>
      <c r="B95" s="91" t="s">
        <v>104</v>
      </c>
      <c r="C95" s="132">
        <f>SUM(D95:J95)</f>
        <v>257000</v>
      </c>
      <c r="D95" s="131"/>
      <c r="E95" s="131"/>
      <c r="F95" s="131"/>
      <c r="G95" s="131">
        <v>257000</v>
      </c>
      <c r="H95" s="131"/>
      <c r="I95" s="131"/>
      <c r="J95" s="131"/>
      <c r="K95" s="175"/>
      <c r="L95" s="175">
        <f t="shared" si="41"/>
        <v>0</v>
      </c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</row>
    <row r="96" spans="1:63" s="4" customFormat="1">
      <c r="A96" s="167">
        <v>32</v>
      </c>
      <c r="B96" s="168" t="s">
        <v>132</v>
      </c>
      <c r="C96" s="175">
        <f>SUM(C97)</f>
        <v>150000</v>
      </c>
      <c r="D96" s="175">
        <f t="shared" ref="D96:J96" si="58">SUM(D97)</f>
        <v>0</v>
      </c>
      <c r="E96" s="175">
        <f t="shared" si="58"/>
        <v>0</v>
      </c>
      <c r="F96" s="175">
        <f t="shared" si="58"/>
        <v>0</v>
      </c>
      <c r="G96" s="175">
        <f t="shared" si="58"/>
        <v>150000</v>
      </c>
      <c r="H96" s="175">
        <f t="shared" si="58"/>
        <v>0</v>
      </c>
      <c r="I96" s="175">
        <f t="shared" si="58"/>
        <v>0</v>
      </c>
      <c r="J96" s="175">
        <f t="shared" si="58"/>
        <v>0</v>
      </c>
      <c r="K96" s="175">
        <v>154500</v>
      </c>
      <c r="L96" s="175">
        <v>159135</v>
      </c>
    </row>
    <row r="97" spans="1:63" s="123" customFormat="1">
      <c r="A97" s="98">
        <v>321</v>
      </c>
      <c r="B97" s="91" t="s">
        <v>77</v>
      </c>
      <c r="C97" s="132">
        <f>SUM(D97:J97)</f>
        <v>150000</v>
      </c>
      <c r="D97" s="131"/>
      <c r="E97" s="131"/>
      <c r="F97" s="131"/>
      <c r="G97" s="131">
        <v>150000</v>
      </c>
      <c r="H97" s="131"/>
      <c r="I97" s="131"/>
      <c r="J97" s="131"/>
      <c r="K97" s="175"/>
      <c r="L97" s="175">
        <f t="shared" si="41"/>
        <v>0</v>
      </c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</row>
    <row r="98" spans="1:63">
      <c r="A98" s="185" t="s">
        <v>66</v>
      </c>
      <c r="B98" s="190" t="s">
        <v>67</v>
      </c>
      <c r="C98" s="193">
        <f>SUM(C99)</f>
        <v>18300</v>
      </c>
      <c r="D98" s="193">
        <f t="shared" ref="D98:J99" si="59">SUM(D99)</f>
        <v>0</v>
      </c>
      <c r="E98" s="193">
        <f t="shared" si="59"/>
        <v>0</v>
      </c>
      <c r="F98" s="193">
        <f t="shared" si="59"/>
        <v>0</v>
      </c>
      <c r="G98" s="193">
        <f t="shared" si="59"/>
        <v>18300</v>
      </c>
      <c r="H98" s="193">
        <f t="shared" si="59"/>
        <v>0</v>
      </c>
      <c r="I98" s="193">
        <f t="shared" si="59"/>
        <v>0</v>
      </c>
      <c r="J98" s="193">
        <f t="shared" si="59"/>
        <v>0</v>
      </c>
      <c r="K98" s="193"/>
      <c r="L98" s="193">
        <f t="shared" si="41"/>
        <v>0</v>
      </c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</row>
    <row r="99" spans="1:63" s="4" customFormat="1" ht="38.25">
      <c r="A99" s="173" t="s">
        <v>65</v>
      </c>
      <c r="B99" s="137" t="s">
        <v>105</v>
      </c>
      <c r="C99" s="146">
        <f>SUM(C100)</f>
        <v>18300</v>
      </c>
      <c r="D99" s="146">
        <f t="shared" si="59"/>
        <v>0</v>
      </c>
      <c r="E99" s="146">
        <f t="shared" si="59"/>
        <v>0</v>
      </c>
      <c r="F99" s="146">
        <f t="shared" si="59"/>
        <v>0</v>
      </c>
      <c r="G99" s="146">
        <f t="shared" si="59"/>
        <v>18300</v>
      </c>
      <c r="H99" s="146">
        <f t="shared" si="59"/>
        <v>0</v>
      </c>
      <c r="I99" s="146">
        <f t="shared" si="59"/>
        <v>0</v>
      </c>
      <c r="J99" s="146">
        <f t="shared" si="59"/>
        <v>0</v>
      </c>
      <c r="K99" s="146"/>
      <c r="L99" s="146">
        <f t="shared" si="41"/>
        <v>0</v>
      </c>
    </row>
    <row r="100" spans="1:63" s="4" customFormat="1">
      <c r="A100" s="167">
        <v>3</v>
      </c>
      <c r="B100" s="168" t="s">
        <v>132</v>
      </c>
      <c r="C100" s="175">
        <f>SUM(C101:C102)</f>
        <v>18300</v>
      </c>
      <c r="D100" s="175">
        <f t="shared" ref="D100:J100" si="60">SUM(D101:D102)</f>
        <v>0</v>
      </c>
      <c r="E100" s="175">
        <f t="shared" si="60"/>
        <v>0</v>
      </c>
      <c r="F100" s="175">
        <f t="shared" si="60"/>
        <v>0</v>
      </c>
      <c r="G100" s="175">
        <f t="shared" si="60"/>
        <v>18300</v>
      </c>
      <c r="H100" s="175">
        <f t="shared" si="60"/>
        <v>0</v>
      </c>
      <c r="I100" s="175">
        <f t="shared" si="60"/>
        <v>0</v>
      </c>
      <c r="J100" s="175">
        <f t="shared" si="60"/>
        <v>0</v>
      </c>
      <c r="K100" s="175">
        <v>18849</v>
      </c>
      <c r="L100" s="175">
        <v>19415</v>
      </c>
    </row>
    <row r="101" spans="1:63" s="4" customFormat="1" ht="12.75" customHeight="1">
      <c r="A101" s="179">
        <v>31</v>
      </c>
      <c r="B101" s="180" t="s">
        <v>139</v>
      </c>
      <c r="C101" s="131">
        <f>SUM(D101:J101)</f>
        <v>2140</v>
      </c>
      <c r="D101" s="129"/>
      <c r="E101" s="129"/>
      <c r="F101" s="129"/>
      <c r="G101" s="131">
        <v>2140</v>
      </c>
      <c r="H101" s="129"/>
      <c r="I101" s="129"/>
      <c r="J101" s="129"/>
      <c r="K101" s="175"/>
      <c r="L101" s="175">
        <f t="shared" si="41"/>
        <v>0</v>
      </c>
    </row>
    <row r="102" spans="1:63" s="4" customFormat="1">
      <c r="A102" s="179">
        <v>32</v>
      </c>
      <c r="B102" s="172" t="s">
        <v>140</v>
      </c>
      <c r="C102" s="131">
        <f>SUM(D102:J102)</f>
        <v>16160</v>
      </c>
      <c r="D102" s="129"/>
      <c r="E102" s="129"/>
      <c r="F102" s="129"/>
      <c r="G102" s="131">
        <v>16160</v>
      </c>
      <c r="H102" s="129"/>
      <c r="I102" s="129"/>
      <c r="J102" s="129"/>
      <c r="K102" s="175"/>
      <c r="L102" s="175">
        <f t="shared" si="41"/>
        <v>0</v>
      </c>
    </row>
    <row r="103" spans="1:63" s="150" customFormat="1">
      <c r="A103" s="183" t="s">
        <v>69</v>
      </c>
      <c r="B103" s="184" t="s">
        <v>70</v>
      </c>
      <c r="C103" s="193">
        <f>SUM(C104)</f>
        <v>203000</v>
      </c>
      <c r="D103" s="193">
        <f t="shared" ref="D103:J103" si="61">SUM(D104)</f>
        <v>0</v>
      </c>
      <c r="E103" s="193">
        <f t="shared" si="61"/>
        <v>0</v>
      </c>
      <c r="F103" s="193">
        <f t="shared" si="61"/>
        <v>0</v>
      </c>
      <c r="G103" s="193">
        <f t="shared" si="61"/>
        <v>203000</v>
      </c>
      <c r="H103" s="193">
        <f t="shared" si="61"/>
        <v>0</v>
      </c>
      <c r="I103" s="193">
        <f t="shared" si="61"/>
        <v>0</v>
      </c>
      <c r="J103" s="193">
        <f t="shared" si="61"/>
        <v>0</v>
      </c>
      <c r="K103" s="193"/>
      <c r="L103" s="193">
        <f t="shared" si="41"/>
        <v>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s="4" customFormat="1">
      <c r="A104" s="148" t="s">
        <v>61</v>
      </c>
      <c r="B104" s="149" t="s">
        <v>53</v>
      </c>
      <c r="C104" s="146">
        <f>SUM(C105)</f>
        <v>203000</v>
      </c>
      <c r="D104" s="146">
        <f t="shared" ref="D104:J104" si="62">SUM(D105)</f>
        <v>0</v>
      </c>
      <c r="E104" s="146">
        <f t="shared" si="62"/>
        <v>0</v>
      </c>
      <c r="F104" s="146">
        <f t="shared" si="62"/>
        <v>0</v>
      </c>
      <c r="G104" s="146">
        <f t="shared" si="62"/>
        <v>203000</v>
      </c>
      <c r="H104" s="146">
        <f t="shared" si="62"/>
        <v>0</v>
      </c>
      <c r="I104" s="146">
        <f t="shared" si="62"/>
        <v>0</v>
      </c>
      <c r="J104" s="146">
        <f t="shared" si="62"/>
        <v>0</v>
      </c>
      <c r="K104" s="146"/>
      <c r="L104" s="146">
        <f t="shared" si="41"/>
        <v>0</v>
      </c>
    </row>
    <row r="105" spans="1:63" s="4" customFormat="1" ht="25.5">
      <c r="A105" s="167">
        <v>4</v>
      </c>
      <c r="B105" s="168" t="s">
        <v>135</v>
      </c>
      <c r="C105" s="238">
        <f>SUM(C106:C108)</f>
        <v>203000</v>
      </c>
      <c r="D105" s="175">
        <f t="shared" ref="D105:J105" si="63">SUM(D107:D108)</f>
        <v>0</v>
      </c>
      <c r="E105" s="175">
        <f t="shared" si="63"/>
        <v>0</v>
      </c>
      <c r="F105" s="175">
        <f t="shared" si="63"/>
        <v>0</v>
      </c>
      <c r="G105" s="175">
        <f>SUM(G106:G108)</f>
        <v>203000</v>
      </c>
      <c r="H105" s="175">
        <f t="shared" si="63"/>
        <v>0</v>
      </c>
      <c r="I105" s="175">
        <f t="shared" si="63"/>
        <v>0</v>
      </c>
      <c r="J105" s="175">
        <f t="shared" si="63"/>
        <v>0</v>
      </c>
      <c r="K105" s="175">
        <v>209090</v>
      </c>
      <c r="L105" s="175">
        <v>215363</v>
      </c>
    </row>
    <row r="106" spans="1:63" s="4" customFormat="1">
      <c r="A106" s="170">
        <v>412</v>
      </c>
      <c r="B106" s="169" t="s">
        <v>141</v>
      </c>
      <c r="C106" s="254">
        <v>2000</v>
      </c>
      <c r="D106" s="156"/>
      <c r="E106" s="156"/>
      <c r="F106" s="156"/>
      <c r="G106" s="156">
        <v>2000</v>
      </c>
      <c r="H106" s="156"/>
      <c r="I106" s="156"/>
      <c r="J106" s="156"/>
      <c r="K106" s="156"/>
      <c r="L106" s="175"/>
    </row>
    <row r="107" spans="1:63">
      <c r="A107" s="99">
        <v>422</v>
      </c>
      <c r="B107" s="100" t="s">
        <v>131</v>
      </c>
      <c r="C107" s="239">
        <f>SUM(D107:J107)</f>
        <v>65000</v>
      </c>
      <c r="D107" s="131"/>
      <c r="E107" s="131"/>
      <c r="F107" s="134"/>
      <c r="G107" s="131">
        <v>65000</v>
      </c>
      <c r="H107" s="131"/>
      <c r="I107" s="131"/>
      <c r="J107" s="131"/>
      <c r="K107" s="175"/>
      <c r="L107" s="175">
        <f t="shared" si="41"/>
        <v>0</v>
      </c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</row>
    <row r="108" spans="1:63" ht="25.5">
      <c r="A108" s="99">
        <v>424</v>
      </c>
      <c r="B108" s="100" t="s">
        <v>106</v>
      </c>
      <c r="C108" s="239">
        <f>SUM(D108:J108)</f>
        <v>136000</v>
      </c>
      <c r="D108" s="131"/>
      <c r="E108" s="131"/>
      <c r="F108" s="134">
        <v>0</v>
      </c>
      <c r="G108" s="131">
        <v>136000</v>
      </c>
      <c r="H108" s="131"/>
      <c r="I108" s="131"/>
      <c r="J108" s="131"/>
      <c r="K108" s="175"/>
      <c r="L108" s="175">
        <f t="shared" si="41"/>
        <v>0</v>
      </c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</row>
    <row r="109" spans="1:63" ht="25.5">
      <c r="A109" s="95" t="s">
        <v>107</v>
      </c>
      <c r="B109" s="86" t="s">
        <v>108</v>
      </c>
      <c r="C109" s="160">
        <f>SUM(C110)</f>
        <v>0</v>
      </c>
      <c r="D109" s="211">
        <f t="shared" ref="D109:J112" si="64">SUM(D110)</f>
        <v>0</v>
      </c>
      <c r="E109" s="211">
        <f t="shared" si="64"/>
        <v>0</v>
      </c>
      <c r="F109" s="211">
        <f t="shared" si="64"/>
        <v>0</v>
      </c>
      <c r="G109" s="160">
        <f t="shared" si="64"/>
        <v>0</v>
      </c>
      <c r="H109" s="211">
        <f t="shared" si="64"/>
        <v>0</v>
      </c>
      <c r="I109" s="211">
        <f t="shared" si="64"/>
        <v>0</v>
      </c>
      <c r="J109" s="211">
        <f t="shared" si="64"/>
        <v>0</v>
      </c>
      <c r="K109" s="160">
        <f t="shared" si="44"/>
        <v>0</v>
      </c>
      <c r="L109" s="160">
        <f t="shared" si="41"/>
        <v>0</v>
      </c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</row>
    <row r="110" spans="1:63" s="4" customFormat="1" ht="25.5">
      <c r="A110" s="95" t="s">
        <v>110</v>
      </c>
      <c r="B110" s="86" t="s">
        <v>109</v>
      </c>
      <c r="C110" s="160">
        <f>SUM(C111)</f>
        <v>0</v>
      </c>
      <c r="D110" s="160">
        <f t="shared" si="64"/>
        <v>0</v>
      </c>
      <c r="E110" s="160">
        <f t="shared" si="64"/>
        <v>0</v>
      </c>
      <c r="F110" s="160">
        <f t="shared" si="64"/>
        <v>0</v>
      </c>
      <c r="G110" s="160">
        <f t="shared" si="64"/>
        <v>0</v>
      </c>
      <c r="H110" s="160">
        <f t="shared" si="64"/>
        <v>0</v>
      </c>
      <c r="I110" s="160">
        <f t="shared" si="64"/>
        <v>0</v>
      </c>
      <c r="J110" s="160">
        <f t="shared" si="64"/>
        <v>0</v>
      </c>
      <c r="K110" s="160">
        <f t="shared" si="44"/>
        <v>0</v>
      </c>
      <c r="L110" s="160">
        <f t="shared" si="41"/>
        <v>0</v>
      </c>
    </row>
    <row r="111" spans="1:63">
      <c r="A111" s="136" t="s">
        <v>61</v>
      </c>
      <c r="B111" s="137" t="s">
        <v>53</v>
      </c>
      <c r="C111" s="146">
        <f>SUM(C112)</f>
        <v>0</v>
      </c>
      <c r="D111" s="146">
        <f t="shared" si="64"/>
        <v>0</v>
      </c>
      <c r="E111" s="146">
        <f t="shared" si="64"/>
        <v>0</v>
      </c>
      <c r="F111" s="146">
        <f t="shared" si="64"/>
        <v>0</v>
      </c>
      <c r="G111" s="146">
        <f t="shared" si="64"/>
        <v>0</v>
      </c>
      <c r="H111" s="146">
        <f t="shared" si="64"/>
        <v>0</v>
      </c>
      <c r="I111" s="146">
        <f t="shared" si="64"/>
        <v>0</v>
      </c>
      <c r="J111" s="204">
        <f t="shared" si="64"/>
        <v>0</v>
      </c>
      <c r="K111" s="204">
        <f t="shared" si="44"/>
        <v>0</v>
      </c>
      <c r="L111" s="204">
        <f t="shared" si="41"/>
        <v>0</v>
      </c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</row>
    <row r="112" spans="1:63" s="4" customFormat="1" ht="25.5">
      <c r="A112" s="167">
        <v>42</v>
      </c>
      <c r="B112" s="168" t="s">
        <v>135</v>
      </c>
      <c r="C112" s="175">
        <f>SUM(C113)</f>
        <v>0</v>
      </c>
      <c r="D112" s="175">
        <f t="shared" si="64"/>
        <v>0</v>
      </c>
      <c r="E112" s="175">
        <f t="shared" si="64"/>
        <v>0</v>
      </c>
      <c r="F112" s="175">
        <f t="shared" si="64"/>
        <v>0</v>
      </c>
      <c r="G112" s="175">
        <f t="shared" si="64"/>
        <v>0</v>
      </c>
      <c r="H112" s="175">
        <f t="shared" si="64"/>
        <v>0</v>
      </c>
      <c r="I112" s="175">
        <f t="shared" si="64"/>
        <v>0</v>
      </c>
      <c r="J112" s="175">
        <f t="shared" si="64"/>
        <v>0</v>
      </c>
      <c r="K112" s="175">
        <f t="shared" si="44"/>
        <v>0</v>
      </c>
      <c r="L112" s="175">
        <f t="shared" si="41"/>
        <v>0</v>
      </c>
    </row>
    <row r="113" spans="1:63" ht="25.5">
      <c r="A113" s="99">
        <v>424</v>
      </c>
      <c r="B113" s="100" t="s">
        <v>106</v>
      </c>
      <c r="C113" s="132">
        <f>SUM(D113:J113)</f>
        <v>0</v>
      </c>
      <c r="D113" s="131"/>
      <c r="E113" s="131"/>
      <c r="F113" s="131"/>
      <c r="G113" s="131"/>
      <c r="H113" s="131"/>
      <c r="I113" s="131"/>
      <c r="J113" s="131"/>
      <c r="K113" s="175"/>
      <c r="L113" s="175">
        <f t="shared" si="41"/>
        <v>0</v>
      </c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</row>
    <row r="114" spans="1:63" s="85" customFormat="1" ht="25.5">
      <c r="A114" s="152" t="s">
        <v>111</v>
      </c>
      <c r="B114" s="153" t="s">
        <v>112</v>
      </c>
      <c r="C114" s="160">
        <f>SUM(C115)</f>
        <v>0</v>
      </c>
      <c r="D114" s="160">
        <f t="shared" ref="D114:J118" si="65">SUM(D115)</f>
        <v>0</v>
      </c>
      <c r="E114" s="160">
        <f t="shared" si="65"/>
        <v>0</v>
      </c>
      <c r="F114" s="160">
        <f t="shared" si="65"/>
        <v>0</v>
      </c>
      <c r="G114" s="160">
        <f t="shared" si="65"/>
        <v>0</v>
      </c>
      <c r="H114" s="160">
        <f t="shared" si="65"/>
        <v>0</v>
      </c>
      <c r="I114" s="160">
        <f t="shared" si="65"/>
        <v>0</v>
      </c>
      <c r="J114" s="160">
        <f t="shared" si="65"/>
        <v>0</v>
      </c>
      <c r="K114" s="160">
        <f t="shared" si="44"/>
        <v>0</v>
      </c>
      <c r="L114" s="160">
        <f t="shared" si="41"/>
        <v>0</v>
      </c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</row>
    <row r="115" spans="1:63" s="4" customFormat="1" ht="25.5">
      <c r="A115" s="102" t="s">
        <v>113</v>
      </c>
      <c r="B115" s="90" t="s">
        <v>114</v>
      </c>
      <c r="C115" s="160">
        <f>SUM(C116)</f>
        <v>0</v>
      </c>
      <c r="D115" s="160">
        <f t="shared" si="65"/>
        <v>0</v>
      </c>
      <c r="E115" s="160">
        <f t="shared" si="65"/>
        <v>0</v>
      </c>
      <c r="F115" s="160">
        <f t="shared" si="65"/>
        <v>0</v>
      </c>
      <c r="G115" s="160">
        <f t="shared" si="65"/>
        <v>0</v>
      </c>
      <c r="H115" s="160">
        <f t="shared" si="65"/>
        <v>0</v>
      </c>
      <c r="I115" s="160">
        <f t="shared" si="65"/>
        <v>0</v>
      </c>
      <c r="J115" s="160">
        <f t="shared" si="65"/>
        <v>0</v>
      </c>
      <c r="K115" s="160">
        <f t="shared" si="44"/>
        <v>0</v>
      </c>
      <c r="L115" s="160">
        <f t="shared" si="41"/>
        <v>0</v>
      </c>
    </row>
    <row r="116" spans="1:63" s="4" customFormat="1">
      <c r="A116" s="191" t="s">
        <v>66</v>
      </c>
      <c r="B116" s="184" t="s">
        <v>67</v>
      </c>
      <c r="C116" s="193">
        <f>SUM(C117)</f>
        <v>0</v>
      </c>
      <c r="D116" s="193">
        <f t="shared" si="65"/>
        <v>0</v>
      </c>
      <c r="E116" s="193">
        <f t="shared" si="65"/>
        <v>0</v>
      </c>
      <c r="F116" s="193">
        <f t="shared" si="65"/>
        <v>0</v>
      </c>
      <c r="G116" s="193">
        <f t="shared" si="65"/>
        <v>0</v>
      </c>
      <c r="H116" s="193">
        <f t="shared" si="65"/>
        <v>0</v>
      </c>
      <c r="I116" s="193">
        <f t="shared" si="65"/>
        <v>0</v>
      </c>
      <c r="J116" s="193">
        <f t="shared" si="65"/>
        <v>0</v>
      </c>
      <c r="K116" s="193">
        <f t="shared" si="44"/>
        <v>0</v>
      </c>
      <c r="L116" s="193">
        <f t="shared" si="41"/>
        <v>0</v>
      </c>
    </row>
    <row r="117" spans="1:63" s="150" customFormat="1">
      <c r="A117" s="148" t="s">
        <v>115</v>
      </c>
      <c r="B117" s="149"/>
      <c r="C117" s="146">
        <f>SUM(C118)</f>
        <v>0</v>
      </c>
      <c r="D117" s="146">
        <f t="shared" si="65"/>
        <v>0</v>
      </c>
      <c r="E117" s="146">
        <f t="shared" si="65"/>
        <v>0</v>
      </c>
      <c r="F117" s="146">
        <f t="shared" si="65"/>
        <v>0</v>
      </c>
      <c r="G117" s="146">
        <f t="shared" si="65"/>
        <v>0</v>
      </c>
      <c r="H117" s="146">
        <f t="shared" si="65"/>
        <v>0</v>
      </c>
      <c r="I117" s="146">
        <f t="shared" si="65"/>
        <v>0</v>
      </c>
      <c r="J117" s="146">
        <f t="shared" si="65"/>
        <v>0</v>
      </c>
      <c r="K117" s="146">
        <f t="shared" si="44"/>
        <v>0</v>
      </c>
      <c r="L117" s="146">
        <f t="shared" si="41"/>
        <v>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s="4" customFormat="1">
      <c r="A118" s="167">
        <v>32</v>
      </c>
      <c r="B118" s="168" t="s">
        <v>132</v>
      </c>
      <c r="C118" s="175">
        <f>SUM(C119)</f>
        <v>0</v>
      </c>
      <c r="D118" s="175">
        <f t="shared" si="65"/>
        <v>0</v>
      </c>
      <c r="E118" s="175">
        <f t="shared" si="65"/>
        <v>0</v>
      </c>
      <c r="F118" s="175">
        <f t="shared" si="65"/>
        <v>0</v>
      </c>
      <c r="G118" s="175">
        <f t="shared" si="65"/>
        <v>0</v>
      </c>
      <c r="H118" s="175">
        <f t="shared" si="65"/>
        <v>0</v>
      </c>
      <c r="I118" s="175">
        <f t="shared" si="65"/>
        <v>0</v>
      </c>
      <c r="J118" s="175">
        <f t="shared" si="65"/>
        <v>0</v>
      </c>
      <c r="K118" s="175">
        <f t="shared" si="44"/>
        <v>0</v>
      </c>
      <c r="L118" s="175">
        <f t="shared" si="41"/>
        <v>0</v>
      </c>
    </row>
    <row r="119" spans="1:63" s="4" customFormat="1">
      <c r="A119" s="65">
        <v>321</v>
      </c>
      <c r="B119" s="176" t="s">
        <v>25</v>
      </c>
      <c r="C119" s="131">
        <f>SUM(D119:J119)</f>
        <v>0</v>
      </c>
      <c r="D119" s="129"/>
      <c r="E119" s="129"/>
      <c r="F119" s="129"/>
      <c r="G119" s="131"/>
      <c r="H119" s="129"/>
      <c r="I119" s="129"/>
      <c r="J119" s="129"/>
      <c r="K119" s="175"/>
      <c r="L119" s="175">
        <f t="shared" si="41"/>
        <v>0</v>
      </c>
    </row>
    <row r="120" spans="1:63" ht="25.5">
      <c r="A120" s="163" t="s">
        <v>116</v>
      </c>
      <c r="B120" s="159" t="s">
        <v>117</v>
      </c>
      <c r="C120" s="160">
        <f>SUM(C121)</f>
        <v>30000</v>
      </c>
      <c r="D120" s="211">
        <f t="shared" ref="D120:J124" si="66">SUM(D121)</f>
        <v>0</v>
      </c>
      <c r="E120" s="211">
        <f t="shared" si="66"/>
        <v>0</v>
      </c>
      <c r="F120" s="211">
        <f t="shared" si="66"/>
        <v>0</v>
      </c>
      <c r="G120" s="160">
        <f t="shared" si="66"/>
        <v>30000</v>
      </c>
      <c r="H120" s="211">
        <f t="shared" si="66"/>
        <v>0</v>
      </c>
      <c r="I120" s="211">
        <f t="shared" si="66"/>
        <v>0</v>
      </c>
      <c r="J120" s="211">
        <f t="shared" si="66"/>
        <v>0</v>
      </c>
      <c r="K120" s="160"/>
      <c r="L120" s="160">
        <f t="shared" si="41"/>
        <v>0</v>
      </c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</row>
    <row r="121" spans="1:63" s="125" customFormat="1" ht="25.5">
      <c r="A121" s="163" t="s">
        <v>118</v>
      </c>
      <c r="B121" s="159" t="s">
        <v>119</v>
      </c>
      <c r="C121" s="210">
        <f>SUM(C122)</f>
        <v>30000</v>
      </c>
      <c r="D121" s="160">
        <f t="shared" si="66"/>
        <v>0</v>
      </c>
      <c r="E121" s="160">
        <f t="shared" si="66"/>
        <v>0</v>
      </c>
      <c r="F121" s="160">
        <f t="shared" si="66"/>
        <v>0</v>
      </c>
      <c r="G121" s="210">
        <v>30000</v>
      </c>
      <c r="H121" s="160">
        <f t="shared" si="66"/>
        <v>0</v>
      </c>
      <c r="I121" s="160">
        <f t="shared" si="66"/>
        <v>0</v>
      </c>
      <c r="J121" s="160">
        <f t="shared" si="66"/>
        <v>0</v>
      </c>
      <c r="K121" s="210"/>
      <c r="L121" s="210">
        <f t="shared" si="41"/>
        <v>0</v>
      </c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</row>
    <row r="122" spans="1:63">
      <c r="A122" s="185" t="s">
        <v>66</v>
      </c>
      <c r="B122" s="186" t="s">
        <v>67</v>
      </c>
      <c r="C122" s="194">
        <f>SUM(C123)</f>
        <v>30000</v>
      </c>
      <c r="D122" s="194">
        <f t="shared" si="66"/>
        <v>0</v>
      </c>
      <c r="E122" s="194">
        <f t="shared" si="66"/>
        <v>0</v>
      </c>
      <c r="F122" s="194">
        <f t="shared" si="66"/>
        <v>0</v>
      </c>
      <c r="G122" s="194">
        <f t="shared" si="66"/>
        <v>30000</v>
      </c>
      <c r="H122" s="194">
        <f t="shared" si="66"/>
        <v>0</v>
      </c>
      <c r="I122" s="194">
        <f t="shared" si="66"/>
        <v>0</v>
      </c>
      <c r="J122" s="194">
        <f t="shared" si="66"/>
        <v>0</v>
      </c>
      <c r="K122" s="193"/>
      <c r="L122" s="193">
        <f t="shared" si="41"/>
        <v>0</v>
      </c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</row>
    <row r="123" spans="1:63" s="4" customFormat="1">
      <c r="A123" s="136" t="s">
        <v>62</v>
      </c>
      <c r="B123" s="137" t="s">
        <v>78</v>
      </c>
      <c r="C123" s="166">
        <f>SUM(C124)</f>
        <v>30000</v>
      </c>
      <c r="D123" s="166">
        <f t="shared" si="66"/>
        <v>0</v>
      </c>
      <c r="E123" s="166">
        <f t="shared" si="66"/>
        <v>0</v>
      </c>
      <c r="F123" s="166">
        <f t="shared" si="66"/>
        <v>0</v>
      </c>
      <c r="G123" s="166">
        <f t="shared" si="66"/>
        <v>30000</v>
      </c>
      <c r="H123" s="166">
        <f t="shared" si="66"/>
        <v>0</v>
      </c>
      <c r="I123" s="166">
        <f t="shared" si="66"/>
        <v>0</v>
      </c>
      <c r="J123" s="166">
        <f t="shared" si="66"/>
        <v>0</v>
      </c>
      <c r="K123" s="146"/>
      <c r="L123" s="146">
        <f t="shared" si="41"/>
        <v>0</v>
      </c>
    </row>
    <row r="124" spans="1:63" s="4" customFormat="1">
      <c r="A124" s="167">
        <v>32</v>
      </c>
      <c r="B124" s="168" t="s">
        <v>132</v>
      </c>
      <c r="C124" s="175">
        <f>SUM(C125)</f>
        <v>30000</v>
      </c>
      <c r="D124" s="175">
        <f t="shared" si="66"/>
        <v>0</v>
      </c>
      <c r="E124" s="175">
        <f t="shared" si="66"/>
        <v>0</v>
      </c>
      <c r="F124" s="175">
        <f t="shared" si="66"/>
        <v>0</v>
      </c>
      <c r="G124" s="175">
        <f t="shared" si="66"/>
        <v>30000</v>
      </c>
      <c r="H124" s="175">
        <f t="shared" si="66"/>
        <v>0</v>
      </c>
      <c r="I124" s="175">
        <f t="shared" si="66"/>
        <v>0</v>
      </c>
      <c r="J124" s="175">
        <f t="shared" si="66"/>
        <v>0</v>
      </c>
      <c r="K124" s="175">
        <v>30900</v>
      </c>
      <c r="L124" s="175">
        <v>31827</v>
      </c>
    </row>
    <row r="125" spans="1:63" s="4" customFormat="1" ht="25.5">
      <c r="A125" s="167">
        <v>324</v>
      </c>
      <c r="B125" s="168" t="s">
        <v>120</v>
      </c>
      <c r="C125" s="156">
        <f>SUM(D125:J125)</f>
        <v>30000</v>
      </c>
      <c r="D125" s="156"/>
      <c r="E125" s="156"/>
      <c r="F125" s="175"/>
      <c r="G125" s="156">
        <v>30000</v>
      </c>
      <c r="H125" s="175"/>
      <c r="I125" s="175"/>
      <c r="J125" s="175"/>
      <c r="K125" s="175"/>
      <c r="L125" s="175">
        <f t="shared" si="41"/>
        <v>0</v>
      </c>
    </row>
    <row r="126" spans="1:63" s="4" customFormat="1">
      <c r="A126" s="136" t="s">
        <v>122</v>
      </c>
      <c r="B126" s="137" t="s">
        <v>121</v>
      </c>
      <c r="C126" s="146">
        <v>50000</v>
      </c>
      <c r="D126" s="166">
        <f t="shared" ref="D126:J127" si="67">SUM(D127)</f>
        <v>0</v>
      </c>
      <c r="E126" s="166">
        <f t="shared" si="67"/>
        <v>0</v>
      </c>
      <c r="F126" s="166">
        <f t="shared" si="67"/>
        <v>0</v>
      </c>
      <c r="G126" s="166">
        <f t="shared" si="67"/>
        <v>0</v>
      </c>
      <c r="H126" s="146">
        <f t="shared" si="67"/>
        <v>50000</v>
      </c>
      <c r="I126" s="166">
        <f t="shared" si="67"/>
        <v>0</v>
      </c>
      <c r="J126" s="166">
        <f t="shared" si="67"/>
        <v>0</v>
      </c>
      <c r="K126" s="146">
        <v>51500</v>
      </c>
      <c r="L126" s="146">
        <v>53045</v>
      </c>
    </row>
    <row r="127" spans="1:63" s="4" customFormat="1">
      <c r="A127" s="95" t="s">
        <v>123</v>
      </c>
      <c r="B127" s="86" t="s">
        <v>80</v>
      </c>
      <c r="C127" s="210">
        <f>SUM(C128)</f>
        <v>32600</v>
      </c>
      <c r="D127" s="210">
        <f t="shared" si="67"/>
        <v>0</v>
      </c>
      <c r="E127" s="210">
        <f t="shared" si="67"/>
        <v>0</v>
      </c>
      <c r="F127" s="210">
        <f t="shared" si="67"/>
        <v>0</v>
      </c>
      <c r="G127" s="210">
        <f t="shared" si="67"/>
        <v>0</v>
      </c>
      <c r="H127" s="210">
        <f t="shared" si="67"/>
        <v>50000</v>
      </c>
      <c r="I127" s="210">
        <f t="shared" si="67"/>
        <v>0</v>
      </c>
      <c r="J127" s="210">
        <f t="shared" si="67"/>
        <v>0</v>
      </c>
      <c r="K127" s="160"/>
      <c r="L127" s="160">
        <f t="shared" si="41"/>
        <v>0</v>
      </c>
    </row>
    <row r="128" spans="1:63" s="4" customFormat="1">
      <c r="A128" s="95" t="s">
        <v>124</v>
      </c>
      <c r="B128" s="86" t="s">
        <v>125</v>
      </c>
      <c r="C128" s="210">
        <f>SUM(C129+C140)</f>
        <v>32600</v>
      </c>
      <c r="D128" s="210">
        <f>SUM(D129+D140)</f>
        <v>0</v>
      </c>
      <c r="E128" s="210">
        <f>SUM(E129+E140)</f>
        <v>0</v>
      </c>
      <c r="F128" s="210">
        <f>SUM(F129+F140)</f>
        <v>0</v>
      </c>
      <c r="G128" s="210">
        <f>SUM(G129+G140)</f>
        <v>0</v>
      </c>
      <c r="H128" s="210">
        <v>50000</v>
      </c>
      <c r="I128" s="210">
        <f>SUM(I129+I140)</f>
        <v>0</v>
      </c>
      <c r="J128" s="210">
        <f>SUM(J129+J140)</f>
        <v>0</v>
      </c>
      <c r="K128" s="160"/>
      <c r="L128" s="160">
        <f t="shared" si="41"/>
        <v>0</v>
      </c>
    </row>
    <row r="129" spans="1:63" s="4" customFormat="1">
      <c r="A129" s="185" t="s">
        <v>81</v>
      </c>
      <c r="B129" s="190" t="s">
        <v>79</v>
      </c>
      <c r="C129" s="192">
        <f>SUM(C130)</f>
        <v>30000</v>
      </c>
      <c r="D129" s="192"/>
      <c r="E129" s="192"/>
      <c r="F129" s="192"/>
      <c r="G129" s="193"/>
      <c r="H129" s="192"/>
      <c r="I129" s="193"/>
      <c r="J129" s="193"/>
      <c r="K129" s="193"/>
      <c r="L129" s="193">
        <f t="shared" si="41"/>
        <v>0</v>
      </c>
    </row>
    <row r="130" spans="1:63" s="4" customFormat="1" ht="25.5">
      <c r="A130" s="173" t="s">
        <v>51</v>
      </c>
      <c r="B130" s="174" t="s">
        <v>52</v>
      </c>
      <c r="C130" s="146">
        <v>30000</v>
      </c>
      <c r="D130" s="146">
        <f t="shared" ref="D130:J130" si="68">SUM(D131)</f>
        <v>0</v>
      </c>
      <c r="E130" s="146">
        <f t="shared" si="68"/>
        <v>0</v>
      </c>
      <c r="F130" s="146">
        <f t="shared" si="68"/>
        <v>0</v>
      </c>
      <c r="G130" s="146">
        <f t="shared" si="68"/>
        <v>0</v>
      </c>
      <c r="H130" s="146">
        <f t="shared" si="68"/>
        <v>30000</v>
      </c>
      <c r="I130" s="146">
        <f t="shared" si="68"/>
        <v>0</v>
      </c>
      <c r="J130" s="146">
        <f t="shared" si="68"/>
        <v>0</v>
      </c>
      <c r="K130" s="146"/>
      <c r="L130" s="146">
        <f t="shared" si="41"/>
        <v>0</v>
      </c>
    </row>
    <row r="131" spans="1:63" s="4" customFormat="1">
      <c r="A131" s="167">
        <v>32</v>
      </c>
      <c r="B131" s="168" t="s">
        <v>132</v>
      </c>
      <c r="C131" s="175">
        <v>30000</v>
      </c>
      <c r="D131" s="175">
        <f>SUM(D132:D135)</f>
        <v>0</v>
      </c>
      <c r="E131" s="175">
        <f>SUM(E132:E135)</f>
        <v>0</v>
      </c>
      <c r="F131" s="175">
        <f>SUM(F132:F135)</f>
        <v>0</v>
      </c>
      <c r="G131" s="175">
        <f>SUM(G132:G135)</f>
        <v>0</v>
      </c>
      <c r="H131" s="175">
        <f>SUM(H132:H134)</f>
        <v>30000</v>
      </c>
      <c r="I131" s="175">
        <f>SUM(I132:I135)</f>
        <v>0</v>
      </c>
      <c r="J131" s="175">
        <f>SUM(J132:J135)</f>
        <v>0</v>
      </c>
      <c r="K131" s="175">
        <v>30900</v>
      </c>
      <c r="L131" s="175">
        <v>31827</v>
      </c>
    </row>
    <row r="132" spans="1:63">
      <c r="A132" s="202">
        <v>321</v>
      </c>
      <c r="B132" s="172" t="s">
        <v>25</v>
      </c>
      <c r="C132" s="131">
        <f>SUM(D132:J132)</f>
        <v>0</v>
      </c>
      <c r="D132" s="131"/>
      <c r="E132" s="131"/>
      <c r="F132" s="131"/>
      <c r="G132" s="131"/>
      <c r="H132" s="131"/>
      <c r="I132" s="131"/>
      <c r="J132" s="131"/>
      <c r="K132" s="175"/>
      <c r="L132" s="175">
        <f t="shared" si="41"/>
        <v>0</v>
      </c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</row>
    <row r="133" spans="1:63" s="155" customFormat="1">
      <c r="A133" s="202">
        <v>322</v>
      </c>
      <c r="B133" s="172" t="s">
        <v>26</v>
      </c>
      <c r="C133" s="131">
        <f t="shared" ref="C133:C134" si="69">SUM(D133:J133)</f>
        <v>16000</v>
      </c>
      <c r="D133" s="156"/>
      <c r="E133" s="156"/>
      <c r="F133" s="156"/>
      <c r="G133" s="156"/>
      <c r="H133" s="156">
        <v>16000</v>
      </c>
      <c r="I133" s="156"/>
      <c r="J133" s="156"/>
      <c r="K133" s="175"/>
      <c r="L133" s="175">
        <f t="shared" si="41"/>
        <v>0</v>
      </c>
    </row>
    <row r="134" spans="1:63">
      <c r="A134" s="151">
        <v>323</v>
      </c>
      <c r="B134" s="100" t="s">
        <v>27</v>
      </c>
      <c r="C134" s="131">
        <f t="shared" si="69"/>
        <v>14000</v>
      </c>
      <c r="D134" s="131"/>
      <c r="E134" s="131"/>
      <c r="F134" s="131"/>
      <c r="G134" s="131"/>
      <c r="H134" s="131">
        <v>14000</v>
      </c>
      <c r="I134" s="131"/>
      <c r="J134" s="131"/>
      <c r="K134" s="175"/>
      <c r="L134" s="175">
        <f t="shared" si="41"/>
        <v>0</v>
      </c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</row>
    <row r="135" spans="1:63" s="155" customFormat="1">
      <c r="A135" s="217" t="s">
        <v>142</v>
      </c>
      <c r="B135" s="86" t="s">
        <v>143</v>
      </c>
      <c r="C135" s="160">
        <f>SUM(D135:J135)</f>
        <v>20000</v>
      </c>
      <c r="D135" s="210"/>
      <c r="E135" s="210"/>
      <c r="F135" s="210"/>
      <c r="G135" s="210"/>
      <c r="H135" s="160">
        <v>20000</v>
      </c>
      <c r="I135" s="210"/>
      <c r="J135" s="210"/>
      <c r="K135" s="160"/>
      <c r="L135" s="160">
        <f t="shared" si="41"/>
        <v>0</v>
      </c>
    </row>
    <row r="136" spans="1:63" s="212" customFormat="1">
      <c r="A136" s="219" t="s">
        <v>144</v>
      </c>
      <c r="B136" s="220" t="s">
        <v>145</v>
      </c>
      <c r="C136" s="221">
        <v>20000</v>
      </c>
      <c r="D136" s="222"/>
      <c r="E136" s="222"/>
      <c r="F136" s="222"/>
      <c r="G136" s="222"/>
      <c r="H136" s="221">
        <v>20000</v>
      </c>
      <c r="I136" s="222"/>
      <c r="J136" s="222"/>
      <c r="K136" s="223"/>
      <c r="L136" s="223"/>
    </row>
    <row r="137" spans="1:63" s="212" customFormat="1">
      <c r="A137" s="228" t="s">
        <v>146</v>
      </c>
      <c r="B137" s="229" t="s">
        <v>70</v>
      </c>
      <c r="C137" s="233">
        <v>20000</v>
      </c>
      <c r="D137" s="230"/>
      <c r="E137" s="230"/>
      <c r="F137" s="230"/>
      <c r="G137" s="230"/>
      <c r="H137" s="233">
        <v>20000</v>
      </c>
      <c r="I137" s="230"/>
      <c r="J137" s="230"/>
      <c r="K137" s="231"/>
      <c r="L137" s="231"/>
    </row>
    <row r="138" spans="1:63" s="212" customFormat="1">
      <c r="A138" s="219" t="s">
        <v>61</v>
      </c>
      <c r="B138" s="220" t="s">
        <v>53</v>
      </c>
      <c r="C138" s="221">
        <v>20000</v>
      </c>
      <c r="D138" s="222"/>
      <c r="E138" s="222"/>
      <c r="F138" s="222"/>
      <c r="G138" s="222"/>
      <c r="H138" s="221">
        <v>20000</v>
      </c>
      <c r="I138" s="222"/>
      <c r="J138" s="222"/>
      <c r="K138" s="223"/>
      <c r="L138" s="223"/>
    </row>
    <row r="139" spans="1:63" s="212" customFormat="1">
      <c r="A139" s="224">
        <v>422</v>
      </c>
      <c r="B139" s="226" t="s">
        <v>30</v>
      </c>
      <c r="C139" s="232">
        <v>20000</v>
      </c>
      <c r="D139" s="227"/>
      <c r="E139" s="227"/>
      <c r="F139" s="227"/>
      <c r="G139" s="227"/>
      <c r="H139" s="232">
        <v>20000</v>
      </c>
      <c r="I139" s="227"/>
      <c r="J139" s="227"/>
      <c r="K139" s="204">
        <v>20600</v>
      </c>
      <c r="L139" s="204">
        <v>21218</v>
      </c>
    </row>
    <row r="140" spans="1:63" s="155" customFormat="1">
      <c r="A140" s="95" t="s">
        <v>147</v>
      </c>
      <c r="B140" s="86" t="s">
        <v>148</v>
      </c>
      <c r="C140" s="210">
        <v>2600</v>
      </c>
      <c r="D140" s="210">
        <f t="shared" ref="D140:J142" si="70">SUM(D141)</f>
        <v>0</v>
      </c>
      <c r="E140" s="210">
        <f t="shared" si="70"/>
        <v>0</v>
      </c>
      <c r="F140" s="210">
        <f t="shared" si="70"/>
        <v>0</v>
      </c>
      <c r="G140" s="210">
        <f t="shared" si="70"/>
        <v>0</v>
      </c>
      <c r="H140" s="210">
        <f t="shared" si="70"/>
        <v>0</v>
      </c>
      <c r="I140" s="210">
        <f t="shared" si="70"/>
        <v>0</v>
      </c>
      <c r="J140" s="210">
        <f t="shared" si="70"/>
        <v>0</v>
      </c>
      <c r="K140" s="160">
        <v>2678</v>
      </c>
      <c r="L140" s="160">
        <v>2758</v>
      </c>
      <c r="M140" s="236"/>
      <c r="N140" s="236"/>
      <c r="O140" s="236"/>
      <c r="P140" s="236"/>
      <c r="Q140" s="236"/>
    </row>
    <row r="141" spans="1:63" s="155" customFormat="1" ht="25.5">
      <c r="A141" s="136" t="s">
        <v>149</v>
      </c>
      <c r="B141" s="137" t="s">
        <v>150</v>
      </c>
      <c r="C141" s="146">
        <v>2600</v>
      </c>
      <c r="D141" s="146">
        <f t="shared" si="70"/>
        <v>0</v>
      </c>
      <c r="E141" s="146">
        <f t="shared" si="70"/>
        <v>0</v>
      </c>
      <c r="F141" s="146">
        <f t="shared" si="70"/>
        <v>0</v>
      </c>
      <c r="G141" s="146">
        <f t="shared" si="70"/>
        <v>0</v>
      </c>
      <c r="H141" s="146">
        <f t="shared" si="70"/>
        <v>0</v>
      </c>
      <c r="I141" s="146">
        <f t="shared" si="70"/>
        <v>0</v>
      </c>
      <c r="J141" s="146">
        <f t="shared" si="70"/>
        <v>0</v>
      </c>
      <c r="K141" s="146"/>
      <c r="L141" s="146">
        <f t="shared" ref="L141:L142" si="71">SUM(K141/100)*102</f>
        <v>0</v>
      </c>
    </row>
    <row r="142" spans="1:63" s="4" customFormat="1">
      <c r="A142" s="234" t="s">
        <v>81</v>
      </c>
      <c r="B142" s="235" t="s">
        <v>79</v>
      </c>
      <c r="C142" s="195">
        <v>2600</v>
      </c>
      <c r="D142" s="195">
        <f t="shared" si="70"/>
        <v>0</v>
      </c>
      <c r="E142" s="195">
        <f t="shared" si="70"/>
        <v>0</v>
      </c>
      <c r="F142" s="195">
        <f t="shared" si="70"/>
        <v>0</v>
      </c>
      <c r="G142" s="195">
        <f t="shared" si="70"/>
        <v>0</v>
      </c>
      <c r="H142" s="195">
        <f t="shared" si="70"/>
        <v>0</v>
      </c>
      <c r="I142" s="195">
        <f t="shared" si="70"/>
        <v>0</v>
      </c>
      <c r="J142" s="195">
        <f t="shared" si="70"/>
        <v>0</v>
      </c>
      <c r="K142" s="195"/>
      <c r="L142" s="195">
        <f t="shared" si="71"/>
        <v>0</v>
      </c>
    </row>
    <row r="143" spans="1:63" s="155" customFormat="1" ht="25.5">
      <c r="A143" s="185" t="s">
        <v>151</v>
      </c>
      <c r="B143" s="186" t="s">
        <v>52</v>
      </c>
      <c r="C143" s="192">
        <v>2600</v>
      </c>
      <c r="D143" s="192"/>
      <c r="E143" s="192"/>
      <c r="F143" s="192"/>
      <c r="G143" s="192"/>
      <c r="H143" s="192"/>
      <c r="I143" s="192"/>
      <c r="J143" s="192"/>
      <c r="K143" s="193"/>
      <c r="L143" s="256"/>
    </row>
    <row r="144" spans="1:63" s="155" customFormat="1">
      <c r="A144" s="167">
        <v>32</v>
      </c>
      <c r="B144" s="168" t="s">
        <v>152</v>
      </c>
      <c r="C144" s="175">
        <v>2600</v>
      </c>
      <c r="D144" s="156"/>
      <c r="E144" s="156"/>
      <c r="F144" s="156"/>
      <c r="G144" s="156"/>
      <c r="H144" s="156"/>
      <c r="I144" s="175">
        <v>2600</v>
      </c>
      <c r="J144" s="156"/>
      <c r="K144" s="175">
        <v>2678</v>
      </c>
      <c r="L144" s="255">
        <v>2758</v>
      </c>
    </row>
    <row r="145" spans="1:63" s="212" customFormat="1">
      <c r="A145" s="170">
        <v>322</v>
      </c>
      <c r="B145" s="169" t="s">
        <v>152</v>
      </c>
      <c r="C145" s="156">
        <v>600</v>
      </c>
      <c r="D145" s="156"/>
      <c r="E145" s="156"/>
      <c r="F145" s="156"/>
      <c r="G145" s="156"/>
      <c r="H145" s="156"/>
      <c r="I145" s="156">
        <v>600</v>
      </c>
      <c r="J145" s="156"/>
      <c r="K145" s="175"/>
      <c r="L145" s="157"/>
    </row>
    <row r="146" spans="1:63">
      <c r="A146" s="170">
        <v>329</v>
      </c>
      <c r="B146" s="169" t="s">
        <v>28</v>
      </c>
      <c r="C146" s="156">
        <v>2000</v>
      </c>
      <c r="D146" s="156"/>
      <c r="E146" s="156"/>
      <c r="F146" s="156"/>
      <c r="G146" s="156"/>
      <c r="H146" s="156"/>
      <c r="I146" s="156">
        <v>2000</v>
      </c>
      <c r="J146" s="156"/>
      <c r="K146" s="175"/>
      <c r="L146" s="157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</row>
    <row r="147" spans="1:63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</row>
    <row r="148" spans="1:63">
      <c r="A148" s="65"/>
      <c r="B148" s="22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</row>
    <row r="149" spans="1:63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</row>
    <row r="150" spans="1:63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</row>
    <row r="151" spans="1:63">
      <c r="A151" s="65"/>
      <c r="B151" s="7"/>
      <c r="C151" s="236"/>
      <c r="D151" s="3"/>
      <c r="E151" s="3"/>
      <c r="F151" s="3"/>
      <c r="G151" s="3"/>
      <c r="H151" s="3"/>
      <c r="I151" s="3"/>
      <c r="J151" s="3"/>
      <c r="K151" s="3"/>
      <c r="L151" s="3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</row>
    <row r="152" spans="1:63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</row>
    <row r="153" spans="1:63">
      <c r="A153" s="65" t="s">
        <v>153</v>
      </c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</row>
    <row r="154" spans="1:63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</row>
    <row r="155" spans="1:63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</row>
    <row r="156" spans="1:63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</row>
    <row r="157" spans="1:63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</row>
    <row r="158" spans="1:63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</row>
    <row r="159" spans="1:63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</row>
    <row r="160" spans="1:63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</row>
    <row r="161" spans="1:63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</row>
    <row r="162" spans="1:63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</row>
    <row r="163" spans="1:63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</row>
    <row r="164" spans="1:63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</row>
    <row r="165" spans="1:63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</row>
    <row r="166" spans="1:63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</row>
    <row r="167" spans="1:63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</row>
    <row r="168" spans="1:63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</row>
    <row r="169" spans="1:63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</row>
    <row r="170" spans="1:63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</row>
    <row r="171" spans="1:63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</row>
    <row r="172" spans="1:63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</row>
    <row r="173" spans="1:63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</row>
    <row r="174" spans="1:63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</row>
    <row r="175" spans="1:63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</row>
    <row r="176" spans="1:63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</row>
    <row r="177" spans="1:63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</row>
    <row r="178" spans="1:63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</row>
    <row r="179" spans="1:63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</row>
    <row r="180" spans="1:63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</row>
    <row r="181" spans="1:63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</row>
    <row r="182" spans="1:63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</row>
    <row r="183" spans="1:63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</row>
    <row r="184" spans="1:63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</row>
    <row r="185" spans="1:63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</row>
    <row r="186" spans="1:63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</row>
    <row r="187" spans="1:63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</row>
    <row r="188" spans="1:63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</row>
    <row r="189" spans="1:63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</row>
    <row r="190" spans="1:63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</row>
    <row r="191" spans="1:63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</row>
    <row r="192" spans="1:63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</row>
    <row r="193" spans="1:63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</row>
    <row r="194" spans="1:63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</row>
    <row r="195" spans="1:63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</row>
    <row r="196" spans="1:63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</row>
    <row r="197" spans="1:63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</row>
    <row r="198" spans="1:63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</row>
    <row r="199" spans="1:63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</row>
    <row r="200" spans="1:63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</row>
    <row r="201" spans="1:63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</row>
    <row r="202" spans="1:63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</row>
    <row r="203" spans="1:63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</row>
    <row r="204" spans="1:63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</row>
    <row r="205" spans="1:63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</row>
    <row r="206" spans="1:63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</row>
    <row r="207" spans="1:63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</row>
    <row r="208" spans="1:63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</row>
    <row r="209" spans="1:63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</row>
    <row r="210" spans="1:63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</row>
    <row r="211" spans="1:63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</row>
    <row r="212" spans="1:63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</row>
    <row r="213" spans="1:63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</row>
    <row r="214" spans="1:63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</row>
    <row r="215" spans="1:63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</row>
    <row r="216" spans="1:63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</row>
    <row r="217" spans="1:63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</row>
    <row r="218" spans="1:63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</row>
    <row r="219" spans="1:63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</row>
    <row r="220" spans="1:63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</row>
    <row r="221" spans="1:63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</row>
    <row r="222" spans="1:63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</row>
    <row r="223" spans="1:63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</row>
    <row r="224" spans="1:63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</row>
    <row r="225" spans="1:63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</row>
    <row r="226" spans="1:63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</row>
    <row r="227" spans="1:63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</row>
    <row r="228" spans="1:63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</row>
    <row r="229" spans="1:63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</row>
    <row r="230" spans="1:63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</row>
    <row r="231" spans="1:63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</row>
    <row r="232" spans="1:63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</row>
    <row r="233" spans="1:63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</row>
    <row r="234" spans="1:63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</row>
    <row r="235" spans="1:63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</row>
    <row r="236" spans="1:63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</row>
    <row r="237" spans="1:63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</row>
    <row r="238" spans="1:63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</row>
    <row r="239" spans="1:63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</row>
    <row r="240" spans="1:63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</row>
    <row r="241" spans="1:63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</row>
    <row r="242" spans="1:63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</row>
    <row r="243" spans="1:63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</row>
    <row r="244" spans="1:63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</row>
    <row r="245" spans="1:63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</row>
    <row r="246" spans="1:63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</row>
    <row r="247" spans="1:63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</row>
    <row r="248" spans="1:63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</row>
    <row r="249" spans="1:63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</row>
    <row r="250" spans="1:63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</row>
    <row r="251" spans="1:63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</row>
    <row r="252" spans="1:63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</row>
    <row r="253" spans="1:63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</row>
    <row r="254" spans="1:63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</row>
    <row r="255" spans="1:63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</row>
    <row r="256" spans="1:63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</row>
    <row r="257" spans="1:63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</row>
    <row r="258" spans="1:63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</row>
    <row r="259" spans="1:63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</row>
    <row r="260" spans="1:63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</row>
    <row r="261" spans="1:63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</row>
    <row r="262" spans="1:63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</row>
    <row r="263" spans="1:63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</row>
    <row r="264" spans="1:63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</row>
    <row r="265" spans="1:63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</row>
    <row r="266" spans="1:63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</row>
    <row r="267" spans="1:63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</row>
    <row r="268" spans="1:63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</row>
    <row r="269" spans="1:63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</row>
    <row r="270" spans="1:63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</row>
    <row r="271" spans="1:63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</row>
    <row r="272" spans="1:63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</row>
    <row r="273" spans="1:63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</row>
    <row r="274" spans="1:63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</row>
    <row r="275" spans="1:63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</row>
    <row r="276" spans="1:63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</row>
    <row r="277" spans="1:63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</row>
    <row r="278" spans="1:63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</row>
    <row r="279" spans="1:63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</row>
    <row r="280" spans="1:63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</row>
    <row r="281" spans="1:63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</row>
    <row r="282" spans="1:63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</row>
    <row r="283" spans="1:63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</row>
    <row r="284" spans="1:63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</row>
    <row r="285" spans="1:63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</row>
    <row r="286" spans="1:63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</row>
    <row r="287" spans="1:63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</row>
    <row r="288" spans="1:63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</row>
    <row r="289" spans="1:63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</row>
    <row r="290" spans="1:63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</row>
    <row r="291" spans="1:63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</row>
    <row r="292" spans="1:63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</row>
    <row r="293" spans="1:63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</row>
    <row r="294" spans="1:63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</row>
    <row r="295" spans="1:63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</row>
    <row r="296" spans="1:63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</row>
    <row r="297" spans="1:63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</row>
    <row r="298" spans="1:63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</row>
    <row r="299" spans="1:63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</row>
    <row r="300" spans="1:63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</row>
    <row r="301" spans="1:63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</row>
    <row r="302" spans="1:63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</row>
    <row r="303" spans="1:63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</row>
    <row r="304" spans="1:63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</row>
    <row r="305" spans="1:63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</row>
    <row r="306" spans="1:63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</row>
    <row r="307" spans="1:63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</row>
    <row r="308" spans="1:63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</row>
    <row r="309" spans="1:63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</row>
    <row r="310" spans="1:63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</row>
    <row r="311" spans="1:63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</row>
    <row r="312" spans="1:63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</row>
    <row r="313" spans="1:63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</row>
    <row r="314" spans="1:63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</row>
    <row r="315" spans="1:63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</row>
    <row r="316" spans="1:63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</row>
    <row r="317" spans="1:63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</row>
    <row r="318" spans="1:63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</row>
    <row r="319" spans="1:63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</row>
    <row r="320" spans="1:63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</row>
    <row r="321" spans="1:63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</row>
    <row r="322" spans="1:63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</row>
    <row r="323" spans="1:63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</row>
    <row r="324" spans="1:63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</row>
    <row r="325" spans="1:63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</row>
    <row r="326" spans="1:63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</row>
    <row r="327" spans="1:63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</row>
    <row r="328" spans="1:63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</row>
    <row r="329" spans="1:63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</row>
    <row r="330" spans="1:63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</row>
    <row r="331" spans="1:63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</row>
    <row r="332" spans="1:63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</row>
    <row r="333" spans="1:63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</row>
    <row r="334" spans="1:63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</row>
    <row r="335" spans="1:63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</row>
    <row r="336" spans="1:63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</row>
    <row r="337" spans="1:63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</row>
    <row r="338" spans="1:63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</row>
    <row r="339" spans="1:63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</row>
    <row r="340" spans="1:63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</row>
    <row r="341" spans="1:63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</row>
    <row r="342" spans="1:63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</row>
    <row r="343" spans="1:63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</row>
    <row r="344" spans="1:63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</row>
    <row r="345" spans="1:63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</row>
    <row r="346" spans="1:63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</row>
    <row r="347" spans="1:63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</row>
    <row r="348" spans="1:63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</row>
    <row r="349" spans="1:63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</row>
    <row r="350" spans="1:63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</row>
    <row r="351" spans="1:63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</row>
    <row r="352" spans="1:63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</row>
    <row r="353" spans="1:63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</row>
    <row r="354" spans="1:63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63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63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63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63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63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54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Marica</cp:lastModifiedBy>
  <cp:lastPrinted>2019-12-20T13:21:43Z</cp:lastPrinted>
  <dcterms:created xsi:type="dcterms:W3CDTF">2013-09-11T11:00:21Z</dcterms:created>
  <dcterms:modified xsi:type="dcterms:W3CDTF">2019-12-20T13:22:12Z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